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6" tabRatio="500"/>
  </bookViews>
  <sheets>
    <sheet name="функ" sheetId="1" r:id="rId1"/>
  </sheets>
  <calcPr calcId="145621"/>
</workbook>
</file>

<file path=xl/calcChain.xml><?xml version="1.0" encoding="utf-8"?>
<calcChain xmlns="http://schemas.openxmlformats.org/spreadsheetml/2006/main">
  <c r="I24" i="1" l="1"/>
  <c r="I25" i="1"/>
  <c r="I27" i="1"/>
  <c r="I26" i="1" s="1"/>
  <c r="I29" i="1"/>
  <c r="I28" i="1"/>
  <c r="I36" i="1"/>
  <c r="I37" i="1"/>
  <c r="I38" i="1"/>
  <c r="I39" i="1"/>
  <c r="I40" i="1"/>
  <c r="I41" i="1"/>
  <c r="I42" i="1"/>
  <c r="I43" i="1"/>
  <c r="I44" i="1"/>
  <c r="I45" i="1"/>
  <c r="I53" i="1"/>
  <c r="I54" i="1"/>
  <c r="I60" i="1"/>
  <c r="I68" i="1"/>
  <c r="I66" i="1"/>
  <c r="I65" i="1"/>
  <c r="I70" i="1"/>
  <c r="I69" i="1" s="1"/>
  <c r="I72" i="1"/>
  <c r="I74" i="1"/>
  <c r="I73" i="1"/>
  <c r="I81" i="1"/>
  <c r="I82" i="1"/>
  <c r="I89" i="1"/>
  <c r="I90" i="1"/>
  <c r="I92" i="1"/>
  <c r="I91" i="1"/>
  <c r="I95" i="1"/>
  <c r="I94" i="1" s="1"/>
  <c r="I93" i="1" s="1"/>
  <c r="I102" i="1"/>
  <c r="I101" i="1" s="1"/>
  <c r="I100" i="1" s="1"/>
  <c r="I105" i="1"/>
  <c r="I108" i="1"/>
  <c r="I107" i="1" s="1"/>
  <c r="I106" i="1" s="1"/>
  <c r="I111" i="1"/>
  <c r="I124" i="1"/>
  <c r="I123" i="1" s="1"/>
  <c r="I122" i="1" s="1"/>
  <c r="I121" i="1" s="1"/>
  <c r="I120" i="1" s="1"/>
  <c r="I119" i="1" s="1"/>
  <c r="I118" i="1" s="1"/>
  <c r="I117" i="1" s="1"/>
  <c r="I116" i="1" s="1"/>
  <c r="I115" i="1" s="1"/>
  <c r="I114" i="1" s="1"/>
  <c r="I113" i="1" s="1"/>
  <c r="I112" i="1" s="1"/>
  <c r="I130" i="1"/>
  <c r="I129" i="1" s="1"/>
  <c r="I128" i="1" s="1"/>
  <c r="I135" i="1"/>
  <c r="I134" i="1" s="1"/>
  <c r="I133" i="1" s="1"/>
  <c r="I138" i="1"/>
  <c r="I137" i="1" s="1"/>
  <c r="I136" i="1" s="1"/>
  <c r="I142" i="1"/>
  <c r="I144" i="1"/>
  <c r="I153" i="1"/>
  <c r="I154" i="1"/>
  <c r="I161" i="1"/>
  <c r="I160" i="1" s="1"/>
  <c r="I159" i="1" s="1"/>
  <c r="I158" i="1" s="1"/>
  <c r="I157" i="1" s="1"/>
  <c r="I156" i="1" s="1"/>
  <c r="I155" i="1" s="1"/>
  <c r="I171" i="1"/>
  <c r="I170" i="1" s="1"/>
  <c r="H170" i="1"/>
  <c r="H168" i="1" s="1"/>
  <c r="H167" i="1" s="1"/>
  <c r="H166" i="1" s="1"/>
  <c r="H165" i="1" s="1"/>
  <c r="H164" i="1" s="1"/>
  <c r="H163" i="1" s="1"/>
  <c r="H162" i="1" s="1"/>
  <c r="H160" i="1"/>
  <c r="H159" i="1"/>
  <c r="H158" i="1" s="1"/>
  <c r="H157" i="1" s="1"/>
  <c r="H156" i="1" s="1"/>
  <c r="H155" i="1" s="1"/>
  <c r="H151" i="1"/>
  <c r="H150" i="1"/>
  <c r="H149" i="1" s="1"/>
  <c r="H148" i="1" s="1"/>
  <c r="H147" i="1" s="1"/>
  <c r="H146" i="1" s="1"/>
  <c r="H145" i="1" s="1"/>
  <c r="H143" i="1"/>
  <c r="H141" i="1"/>
  <c r="H140" i="1"/>
  <c r="I140" i="1" s="1"/>
  <c r="I139" i="1" s="1"/>
  <c r="H139" i="1"/>
  <c r="H137" i="1"/>
  <c r="H136" i="1" s="1"/>
  <c r="H134" i="1"/>
  <c r="H133" i="1" s="1"/>
  <c r="H129" i="1"/>
  <c r="H128" i="1" s="1"/>
  <c r="H123" i="1"/>
  <c r="H122" i="1" s="1"/>
  <c r="H121" i="1" s="1"/>
  <c r="H120" i="1" s="1"/>
  <c r="H119" i="1" s="1"/>
  <c r="H116" i="1"/>
  <c r="H115" i="1" s="1"/>
  <c r="H114" i="1" s="1"/>
  <c r="H113" i="1" s="1"/>
  <c r="H112" i="1" s="1"/>
  <c r="H110" i="1"/>
  <c r="H109" i="1" s="1"/>
  <c r="H107" i="1"/>
  <c r="H106" i="1" s="1"/>
  <c r="H104" i="1"/>
  <c r="H103" i="1"/>
  <c r="H101" i="1"/>
  <c r="H100" i="1" s="1"/>
  <c r="H94" i="1"/>
  <c r="H93" i="1"/>
  <c r="H91" i="1"/>
  <c r="H87" i="1" s="1"/>
  <c r="H88" i="1"/>
  <c r="I88" i="1" s="1"/>
  <c r="H80" i="1"/>
  <c r="H79" i="1" s="1"/>
  <c r="H78" i="1"/>
  <c r="H76" i="1" s="1"/>
  <c r="H73" i="1"/>
  <c r="H64" i="1"/>
  <c r="I64" i="1" s="1"/>
  <c r="I63" i="1" s="1"/>
  <c r="I62" i="1" s="1"/>
  <c r="I61" i="1" s="1"/>
  <c r="H71" i="1"/>
  <c r="H69" i="1"/>
  <c r="H66" i="1"/>
  <c r="H65" i="1"/>
  <c r="H59" i="1"/>
  <c r="H57" i="1" s="1"/>
  <c r="H58" i="1"/>
  <c r="H51" i="1"/>
  <c r="H50" i="1"/>
  <c r="H49" i="1"/>
  <c r="H34" i="1"/>
  <c r="H33" i="1"/>
  <c r="H32" i="1" s="1"/>
  <c r="H28" i="1"/>
  <c r="H22" i="1"/>
  <c r="H21" i="1" s="1"/>
  <c r="H26" i="1"/>
  <c r="H23" i="1"/>
  <c r="I23" i="1" s="1"/>
  <c r="G170" i="1"/>
  <c r="G168" i="1"/>
  <c r="G167" i="1"/>
  <c r="G166" i="1"/>
  <c r="G165" i="1" s="1"/>
  <c r="G164" i="1" s="1"/>
  <c r="G163" i="1" s="1"/>
  <c r="G162" i="1" s="1"/>
  <c r="G169" i="1"/>
  <c r="G160" i="1"/>
  <c r="G159" i="1" s="1"/>
  <c r="G158" i="1" s="1"/>
  <c r="G157" i="1" s="1"/>
  <c r="G156" i="1" s="1"/>
  <c r="G155" i="1" s="1"/>
  <c r="G151" i="1"/>
  <c r="I151" i="1" s="1"/>
  <c r="I150" i="1" s="1"/>
  <c r="I149" i="1" s="1"/>
  <c r="I148" i="1" s="1"/>
  <c r="I147" i="1" s="1"/>
  <c r="I146" i="1" s="1"/>
  <c r="I145" i="1" s="1"/>
  <c r="G143" i="1"/>
  <c r="G141" i="1"/>
  <c r="G140" i="1"/>
  <c r="G139" i="1"/>
  <c r="G137" i="1"/>
  <c r="G136" i="1"/>
  <c r="G134" i="1"/>
  <c r="G133" i="1"/>
  <c r="G127" i="1" s="1"/>
  <c r="G129" i="1"/>
  <c r="G128" i="1"/>
  <c r="G123" i="1"/>
  <c r="G122" i="1" s="1"/>
  <c r="G121" i="1" s="1"/>
  <c r="G120" i="1" s="1"/>
  <c r="G119" i="1" s="1"/>
  <c r="G116" i="1"/>
  <c r="G115" i="1"/>
  <c r="G114" i="1" s="1"/>
  <c r="G113" i="1" s="1"/>
  <c r="G112" i="1" s="1"/>
  <c r="G96" i="1" s="1"/>
  <c r="G110" i="1"/>
  <c r="G109" i="1"/>
  <c r="G107" i="1"/>
  <c r="G106" i="1"/>
  <c r="G104" i="1"/>
  <c r="G103" i="1"/>
  <c r="G101" i="1"/>
  <c r="G100" i="1"/>
  <c r="G98" i="1"/>
  <c r="G97" i="1"/>
  <c r="G94" i="1"/>
  <c r="G93" i="1"/>
  <c r="G91" i="1"/>
  <c r="G88" i="1"/>
  <c r="G87" i="1"/>
  <c r="G86" i="1" s="1"/>
  <c r="G85" i="1" s="1"/>
  <c r="G84" i="1" s="1"/>
  <c r="G83" i="1" s="1"/>
  <c r="G80" i="1"/>
  <c r="G79" i="1" s="1"/>
  <c r="G73" i="1"/>
  <c r="G71" i="1"/>
  <c r="G69" i="1"/>
  <c r="G66" i="1"/>
  <c r="G65" i="1"/>
  <c r="G64" i="1" s="1"/>
  <c r="G63" i="1" s="1"/>
  <c r="G62" i="1" s="1"/>
  <c r="G61" i="1" s="1"/>
  <c r="G59" i="1"/>
  <c r="G58" i="1" s="1"/>
  <c r="G57" i="1"/>
  <c r="G55" i="1" s="1"/>
  <c r="G51" i="1"/>
  <c r="I51" i="1" s="1"/>
  <c r="I50" i="1" s="1"/>
  <c r="G34" i="1"/>
  <c r="G33" i="1"/>
  <c r="G32" i="1" s="1"/>
  <c r="G28" i="1"/>
  <c r="G22" i="1" s="1"/>
  <c r="G26" i="1"/>
  <c r="G23" i="1"/>
  <c r="I71" i="1"/>
  <c r="I141" i="1"/>
  <c r="I143" i="1"/>
  <c r="I110" i="1"/>
  <c r="I109" i="1"/>
  <c r="I59" i="1"/>
  <c r="I57" i="1"/>
  <c r="I56" i="1" s="1"/>
  <c r="I58" i="1"/>
  <c r="I104" i="1"/>
  <c r="I103" i="1"/>
  <c r="I55" i="1"/>
  <c r="I34" i="1"/>
  <c r="I33" i="1"/>
  <c r="I31" i="1" s="1"/>
  <c r="H48" i="1"/>
  <c r="H46" i="1" s="1"/>
  <c r="I80" i="1"/>
  <c r="I79" i="1" s="1"/>
  <c r="H63" i="1"/>
  <c r="H62" i="1"/>
  <c r="H61" i="1"/>
  <c r="H30" i="1"/>
  <c r="H31" i="1"/>
  <c r="H47" i="1"/>
  <c r="I21" i="1" l="1"/>
  <c r="I20" i="1" s="1"/>
  <c r="H20" i="1"/>
  <c r="H19" i="1" s="1"/>
  <c r="I19" i="1" s="1"/>
  <c r="I48" i="1"/>
  <c r="I49" i="1"/>
  <c r="H99" i="1"/>
  <c r="I168" i="1"/>
  <c r="I167" i="1" s="1"/>
  <c r="I166" i="1" s="1"/>
  <c r="I165" i="1" s="1"/>
  <c r="I164" i="1" s="1"/>
  <c r="I163" i="1" s="1"/>
  <c r="I162" i="1" s="1"/>
  <c r="I169" i="1"/>
  <c r="H86" i="1"/>
  <c r="I87" i="1"/>
  <c r="H55" i="1"/>
  <c r="H56" i="1"/>
  <c r="I22" i="1"/>
  <c r="G21" i="1"/>
  <c r="G20" i="1" s="1"/>
  <c r="G19" i="1" s="1"/>
  <c r="G126" i="1"/>
  <c r="G125" i="1" s="1"/>
  <c r="G118" i="1" s="1"/>
  <c r="H127" i="1"/>
  <c r="I78" i="1"/>
  <c r="H77" i="1"/>
  <c r="G78" i="1"/>
  <c r="I32" i="1"/>
  <c r="G56" i="1"/>
  <c r="I30" i="1"/>
  <c r="G31" i="1"/>
  <c r="G150" i="1"/>
  <c r="G149" i="1" s="1"/>
  <c r="G148" i="1" s="1"/>
  <c r="G147" i="1" s="1"/>
  <c r="G146" i="1" s="1"/>
  <c r="G145" i="1" s="1"/>
  <c r="G30" i="1"/>
  <c r="H75" i="1"/>
  <c r="G50" i="1"/>
  <c r="H169" i="1"/>
  <c r="G49" i="1" l="1"/>
  <c r="G48" i="1"/>
  <c r="I86" i="1"/>
  <c r="I85" i="1" s="1"/>
  <c r="I84" i="1" s="1"/>
  <c r="I83" i="1" s="1"/>
  <c r="H85" i="1"/>
  <c r="H84" i="1" s="1"/>
  <c r="H83" i="1" s="1"/>
  <c r="H98" i="1"/>
  <c r="H97" i="1" s="1"/>
  <c r="H96" i="1" s="1"/>
  <c r="I96" i="1" s="1"/>
  <c r="I99" i="1"/>
  <c r="I98" i="1" s="1"/>
  <c r="I97" i="1" s="1"/>
  <c r="I75" i="1"/>
  <c r="I77" i="1"/>
  <c r="I76" i="1"/>
  <c r="H18" i="1"/>
  <c r="H126" i="1"/>
  <c r="I127" i="1"/>
  <c r="G75" i="1"/>
  <c r="G77" i="1"/>
  <c r="G76" i="1"/>
  <c r="I47" i="1"/>
  <c r="I46" i="1"/>
  <c r="H125" i="1" l="1"/>
  <c r="I126" i="1"/>
  <c r="G46" i="1"/>
  <c r="G18" i="1" s="1"/>
  <c r="G17" i="1" s="1"/>
  <c r="G172" i="1" s="1"/>
  <c r="G47" i="1"/>
  <c r="I18" i="1" l="1"/>
  <c r="I125" i="1"/>
  <c r="H118" i="1"/>
  <c r="H17" i="1" s="1"/>
  <c r="H172" i="1" l="1"/>
  <c r="I17" i="1"/>
</calcChain>
</file>

<file path=xl/sharedStrings.xml><?xml version="1.0" encoding="utf-8"?>
<sst xmlns="http://schemas.openxmlformats.org/spreadsheetml/2006/main" count="748" uniqueCount="186">
  <si>
    <t>(тыс.рублей)</t>
  </si>
  <si>
    <t>Наименование</t>
  </si>
  <si>
    <t>Ведомство</t>
  </si>
  <si>
    <t>Код бюджетной классификации</t>
  </si>
  <si>
    <t>Раздел</t>
  </si>
  <si>
    <t>Подраздел</t>
  </si>
  <si>
    <t>Целевая статья расходов</t>
  </si>
  <si>
    <t>Вид расходов</t>
  </si>
  <si>
    <t>Администрация Белкинского сельсовета</t>
  </si>
  <si>
    <t>Общегосударственные вопросы</t>
  </si>
  <si>
    <t>01</t>
  </si>
  <si>
    <t>00</t>
  </si>
  <si>
    <t>00 0 00 00000</t>
  </si>
  <si>
    <t>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</si>
  <si>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</si>
  <si>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</si>
  <si>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Муниципальная  программа Белкинского сельсовета Княгининского муни ципального района Нижегородской области "Развитие благоустройства территории Белкинского сельсовета Княгининского муниципального района Нижегородской области на 2020-2024 годы"</t>
  </si>
  <si>
    <t>15 0 00 00000</t>
  </si>
  <si>
    <t>Подпрограмма «Обеспечение реализации муниципальной программы»</t>
  </si>
  <si>
    <t>15 3 00 00000</t>
  </si>
  <si>
    <t>Содержание и обеспечение деятельности аппарата управления</t>
  </si>
  <si>
    <t>15 3 01 00000</t>
  </si>
  <si>
    <t xml:space="preserve">Расходы на обеспечение функций исполнительно-распорядительного органа муниципального образования </t>
  </si>
  <si>
    <t>15 3 01 00190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</si>
  <si>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</si>
  <si>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</si>
  <si>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200</t>
  </si>
  <si>
    <t>Глава администрации  муниципального образования</t>
  </si>
  <si>
    <t>15 3 01 08000</t>
  </si>
  <si>
    <t>Непрограммные расходы</t>
  </si>
  <si>
    <t>77 0 00 00000</t>
  </si>
  <si>
    <t>Непрограммное направление деятельности</t>
  </si>
  <si>
    <t>77 7 00 00000</t>
  </si>
  <si>
    <t>Реализация функций органов местного самоуправления</t>
  </si>
  <si>
    <t>77 7 04 00000</t>
  </si>
  <si>
    <t>Иные межбюджетные трансферты  из бюджетов поселений бюджету муниципального района  на осуществление части полномочий по решению вопросов местного значения в соответствии с заключенными  соглашениями</t>
  </si>
  <si>
    <t>77 7 04 06000</t>
  </si>
  <si>
    <t>Межбюджетные трансферты</t>
  </si>
  <si>
    <t>500</t>
  </si>
  <si>
    <t>в том числе</t>
  </si>
  <si>
    <t>540</t>
  </si>
  <si>
    <t>иные межбюджетные трансферты на передачу полномочий в части обеспечения в поселении и нуждающихся в жилых помещениях малоимущих граждан жилыми помещениями, организации строительства и содержания муниципального жилищного фонда, создания условий для жилищного строительства, осуществления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</si>
  <si>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 xml:space="preserve"> иные межбюджетные трансферты на передачу полномочий в части организации и осуществления мероприятий по территориальной обороне и гражданской обороне, защите населения и территории поселения от чрезвычайных ситуаций природного и техногенного характера</t>
  </si>
  <si>
    <t>иные межбюджетные трансферты на передачу полномочий в части осуществления закупок товаров, работ, услуг для обеспечения муниципальных нужд</t>
  </si>
  <si>
    <t xml:space="preserve">иные межбюджетные трансферты на передачу полномочий в  части осуществления полномочий по назначению, перерасчету, индексации и возобновлению пенсии за выслугу лицам, замещавшим муниципальные должности и должности муниципальной службы </t>
  </si>
  <si>
    <t xml:space="preserve">77 7 04 06000 </t>
  </si>
  <si>
    <t xml:space="preserve">иные межбюджетные трансферты на передачу полномочий в части осуществления внутреннего муниципального финансового контроля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</si>
  <si>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</si>
  <si>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</si>
  <si>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в том числе:</t>
  </si>
  <si>
    <t>иные межбюджетные трансферты на передачу бюджетных полномочий финансового органа поселения, полномочий в части  контроля  в сфере закупок в соответствии с частью 5 статьи 99 Федерального закона от 05.04.2013 N 44-ФЗ "О контрактной системе в сфере закупок товаров, работ, услуг для обеспечения государственных и муниципальных нужд", в части размещения информации муниципального образования поселения на Едином портале в соответствии с приказом Министерства финансов Российской Федерации от 28.12.2016 г. №243н "О составе и порядке размещения и предоставления информации на едином портале бюджетной системы Российской Федерации, в части ведения бюджетного учета и формирования бюджетной отчетности</t>
  </si>
  <si>
    <t>иные межбюджетные трансферты на передачу полномочий по осуществлению внешнего муниципального контроля</t>
  </si>
  <si>
    <t xml:space="preserve">Резервные фонды </t>
  </si>
  <si>
    <t>11</t>
  </si>
  <si>
    <t>Резервный фонд</t>
  </si>
  <si>
    <t>77 7 04 23000</t>
  </si>
  <si>
    <t>Иные бюджетные ассигнования</t>
  </si>
  <si>
    <t>800</t>
  </si>
  <si>
    <t>Другие общегосударственные вопросы</t>
  </si>
  <si>
    <t>13</t>
  </si>
  <si>
    <t>10</t>
  </si>
  <si>
    <t>Иные межбюджетные трансферты из бюджетов поселений бюджету муниципального района на осуществление части полномочий по решению вопросов местного значения в соответствии с заключенными соглашениями</t>
  </si>
  <si>
    <t>иные межбюджетные трансферты в части ведения бюджетного учета и формирования бюджетной отчетности</t>
  </si>
  <si>
    <t>Национальная оборона</t>
  </si>
  <si>
    <t>02</t>
  </si>
  <si>
    <t>Мобилизационная и вневойсковая подготовка</t>
  </si>
  <si>
    <t>03</t>
  </si>
  <si>
    <t>Осуществление государственных  полномочий органами местного самоуправления</t>
  </si>
  <si>
    <t>77 7 01 00000</t>
  </si>
  <si>
    <t>Осуществление государственных полномочий Российской Федерации по первичному воинскому учету на территориях, где отсутствуют военные комиссариаты</t>
  </si>
  <si>
    <t>77 7 01 51180</t>
  </si>
  <si>
    <t>Национальная безопасность и правоохранительная деятельность</t>
  </si>
  <si>
    <t>Обеспечение пожарной безопасности</t>
  </si>
  <si>
    <t>Муниципальная программа Белкинского сельсовета Княгининского муниципального района Нижегородской области «Обеспечение безопасности жизни населения Белкинского сельсовета Княгининского муниципального района Нижегородской области на 2020-2024 годы»</t>
  </si>
  <si>
    <t>16 0 00 00000</t>
  </si>
  <si>
    <t>Подпрограмма «Обеспечение пожарной безопасности »</t>
  </si>
  <si>
    <t>16 1 00 00000</t>
  </si>
  <si>
    <t>Содержание муниципальных пожарных охран</t>
  </si>
  <si>
    <t>16 1 01 00000</t>
  </si>
  <si>
    <t>Содержание и обеспечение деятельности муниципальных пожарных охран</t>
  </si>
  <si>
    <t>16 1 01  25300</t>
  </si>
  <si>
    <t>Национальная экономика</t>
  </si>
  <si>
    <t>Дорожное хозяйство (дорожные фонды)</t>
  </si>
  <si>
    <t>09</t>
  </si>
  <si>
    <t>16 0 00  00000</t>
  </si>
  <si>
    <t>Подпрограмма "Повышение безопасности дорожного движения в Белкинском сельсовете Княгининского муниципального района "</t>
  </si>
  <si>
    <t>16 2 00  00000</t>
  </si>
  <si>
    <t xml:space="preserve">Очистка дорог от снега в зимний период </t>
  </si>
  <si>
    <t>16 2 01  00000</t>
  </si>
  <si>
    <t>Мероприятия в области дорожного хозяйства</t>
  </si>
  <si>
    <t>16 2 01 25100</t>
  </si>
  <si>
    <t>Ремонт и содержание дорог</t>
  </si>
  <si>
    <t>16 2 02  00000</t>
  </si>
  <si>
    <t>16 2 02  25100</t>
  </si>
  <si>
    <t>Разработка технических паспортов на автомобильные дороги общего пользования местного значения</t>
  </si>
  <si>
    <t>Закупка товаров, работ и услуг для  государственных (муниципальных) нужд</t>
  </si>
  <si>
    <t>Жилищно-коммунальное хозяйство</t>
  </si>
  <si>
    <t>05</t>
  </si>
  <si>
    <t>Жилищное хозяйство</t>
  </si>
  <si>
    <t>0000</t>
  </si>
  <si>
    <t>77 0 00  00000</t>
  </si>
  <si>
    <t>77 7 00  00000</t>
  </si>
  <si>
    <t>77 7 04  00000</t>
  </si>
  <si>
    <t>Обеспечение мероприятийпо капитальному ремонту многоквартирных домов</t>
  </si>
  <si>
    <t>77 7 04 09601</t>
  </si>
  <si>
    <t>Благоустройство</t>
  </si>
  <si>
    <t>Муниципальная  программа Белкинского сельсовета Княгининского муниципального района Нижегородской области "Развитие благоустройства территории Белкинского сельсовета Княгининского муниципального района Нижегородской области на 2017-2021 годы"</t>
  </si>
  <si>
    <t>Подпрограмма «Благоустройство населенных пунктов Белкинского сельсовета Княгининского муниципального района Нижегородской области»</t>
  </si>
  <si>
    <t>15 1 00 00000</t>
  </si>
  <si>
    <t>Текущее содержание и обслуживание наружных сетей уличного освещения территории Белкинского сельсовета</t>
  </si>
  <si>
    <t>15 1 01  00000</t>
  </si>
  <si>
    <t>Уличное освещение</t>
  </si>
  <si>
    <t>15 1 01 25330</t>
  </si>
  <si>
    <t>Культура и  кинематография</t>
  </si>
  <si>
    <t>08</t>
  </si>
  <si>
    <t>Культура</t>
  </si>
  <si>
    <t>иные межбюджетные трансферты на передачу полномочий в части организации библиотечного обслуживания населения, комплектования и обеспечения сохранности библиотечных фондов библиотек сельсовета</t>
  </si>
  <si>
    <t>иные межбюджетные трансферты на передачу полномочий в части создания условий для организации досуга и обеспечения жителей сельсовета услугами организаций культуры</t>
  </si>
  <si>
    <t>Социальная политика</t>
  </si>
  <si>
    <t>Пенсионное обеспечение</t>
  </si>
  <si>
    <t>Ежемесячная доплата к пенсиям лицам, замещавшим муниципальные должности Княгининского района Нижегородской области</t>
  </si>
  <si>
    <t>77 7 04 29980</t>
  </si>
  <si>
    <t>Социальное обеспечение и иные выплаты населению</t>
  </si>
  <si>
    <t>300</t>
  </si>
  <si>
    <t xml:space="preserve">Межбюджетные трансферты общего характера бюджетам бюджетной системы Российской Федерации
</t>
  </si>
  <si>
    <t>14</t>
  </si>
  <si>
    <t xml:space="preserve">Прочие межбюджетные трансферты общего характера </t>
  </si>
  <si>
    <t>Субсидия из бюджета поселения в областной бюджет</t>
  </si>
  <si>
    <t>77 7 04 02100</t>
  </si>
  <si>
    <t>Субсидии</t>
  </si>
  <si>
    <t>520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</si>
  <si>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</si>
  <si>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</si>
  <si>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Перечисления другим бюджетам бюджетной системы Российской Федерации</t>
  </si>
  <si>
    <t>ВСЕГО</t>
  </si>
  <si>
    <t>16 2 03 25100</t>
  </si>
  <si>
    <t>16 2 03 00000</t>
  </si>
  <si>
    <t>16 2 06 S2210</t>
  </si>
  <si>
    <t>16 2 06 00000</t>
  </si>
  <si>
    <t>Другие вопросы в области национальной экономики</t>
  </si>
  <si>
    <t>12</t>
  </si>
  <si>
    <t>Мероприятия по землеустройству и землепользованию</t>
  </si>
  <si>
    <t>77 7 04  25030</t>
  </si>
  <si>
    <t>Содержание и обслуживание муниципальной казны</t>
  </si>
  <si>
    <t>77 7 04 25000</t>
  </si>
  <si>
    <t>Ремонт участка автомобильной дороги общего пользования местного значения по ул.Молодежная №22 233 808 ОП МП 003 в с.Белка  Княгининского муниципального района Нижегородской области</t>
  </si>
  <si>
    <t>Расходы на капитальный ремонт и ремонт автомобильных дорог общего пользования местного значения</t>
  </si>
  <si>
    <t>Прочие работы по благоустройству территории Белкинского сельсовета Княгининского муниципального района Нижегородской области</t>
  </si>
  <si>
    <t>15 1 03 00000</t>
  </si>
  <si>
    <t xml:space="preserve">Мероприятия по благоустройству территории поселения </t>
  </si>
  <si>
    <t>15 1 03  25350</t>
  </si>
  <si>
    <t>Первичные меры пожарной безопасности на территории Белкинского сельсовета</t>
  </si>
  <si>
    <t>16 1 02  00000</t>
  </si>
  <si>
    <t xml:space="preserve">Расходы на обеспечение населенных пунктов первичными мерами пожарной безопасности
</t>
  </si>
  <si>
    <t>16 1 02 25310</t>
  </si>
  <si>
    <t>Прочие выплаты по обязательствам государства</t>
  </si>
  <si>
    <t>77 7 04 26000</t>
  </si>
  <si>
    <t>иные межбюджетные трансферты на передачу полномочий в части формирования архивных фондов поселения</t>
  </si>
  <si>
    <t>иные межбюджетные трансферты на передачу полномочий в сфере организации похоронного дела</t>
  </si>
  <si>
    <t xml:space="preserve">иные межбюджетные трансферты на передачу полномочий  осуществлению  земельного контроля </t>
  </si>
  <si>
    <t>Подпрограмма «Содержания  кладбищ, памятников погибшим воинам в Белкинском сельсовете Княгининского муниципального района Нижегородской области»</t>
  </si>
  <si>
    <t>Закупка товаров, работ и услуг для государственных (муниципальных) нужд</t>
  </si>
  <si>
    <t>Мероприятия по содержанию мест захоронения</t>
  </si>
  <si>
    <t>Расходы на реализацию мероприятий в рамках проекта "Память поколений"</t>
  </si>
  <si>
    <t>15 2 04  S2680</t>
  </si>
  <si>
    <t>15 2 04  25320</t>
  </si>
  <si>
    <t>15 2 04  00000</t>
  </si>
  <si>
    <t>15 2 00  00000</t>
  </si>
  <si>
    <t>Реализация мероприятия в рамках проекта "Память поколений": Устройство ограждения кладбища с.Белка, расположенного по адресу: Нижегородская область, Княгининский район, с.Белка, 20 м на северо-запад от д.2 по ул.П.И.Домнина</t>
  </si>
  <si>
    <t>Расходы на  выплату заработной платы с начислениями на нее работникам муниципальных учреждений и органов местного самоуправления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</si>
  <si>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</si>
  <si>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16 1 01 S4090</t>
  </si>
  <si>
    <t>15 3 01 S4090</t>
  </si>
  <si>
    <t>иные межбюджетные трансферты на передачу полномочий в части организации в границах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</si>
  <si>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иные межбюджетные трансферты на передачу полномочий в части владения, пользования и распоряжения муниципальной собственностью сельсовета</t>
  </si>
  <si>
    <t>Прочие работы по благоустройству территорииПриобретение малых архитектурных форм для благоустройства парка Победы в с.Белка Княгининского муниципального района Нижегородской области</t>
  </si>
  <si>
    <t>Расходы за счет средств из фонда на поддержку территорий</t>
  </si>
  <si>
    <t>15 1 06  22000</t>
  </si>
  <si>
    <t>15 1 06 00000</t>
  </si>
  <si>
    <t xml:space="preserve">Оценка недвижимости, признание прав и регулирование отношений по муниципальной собственности </t>
  </si>
  <si>
    <t>77 7 04 25020</t>
  </si>
  <si>
    <t>Расходы бюджета Белкинского сельсовета по ведомственной  структуре расходов за  2022 год</t>
  </si>
  <si>
    <t>План 2022 год</t>
  </si>
  <si>
    <t>Исполнено 2022 год</t>
  </si>
  <si>
    <t>% исполнения</t>
  </si>
  <si>
    <t>Приложение 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решению Совета депутатов                                                                                                                                                                                                                                                          Княгининского муниципального округа                                                                                                                                                                                                                                             Нижегородской области                                                                                                                                                                                                                                                                                            от 22.08.2023 № 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</si>
</sst>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00000"/>
    <numFmt numFmtId="166" formatCode="0.000"/>
    <numFmt numFmtId="167" formatCode="0.0"/>
  </numFmts>
  <fonts count="11" x14ac:knownFonts="1">
    <font>
      <sz val="10"/>
      <name val="Arial Cyr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64">
    <xf numFmtId="0" fontId="0" fillId="0" borderId="0" xfId="0"/>
    <xf numFmtId="0" fontId="3" fillId="0" borderId="0" xfId="0" applyFont="1" applyFill="1"/>
    <xf numFmtId="0" fontId="3" fillId="2" borderId="0" xfId="0" applyFont="1" applyFill="1"/>
    <xf numFmtId="164" fontId="3" fillId="0" borderId="0" xfId="0" applyNumberFormat="1" applyFont="1" applyFill="1"/>
    <xf numFmtId="166" fontId="3" fillId="0" borderId="0" xfId="0" applyNumberFormat="1" applyFont="1" applyFill="1"/>
    <xf numFmtId="0" fontId="4" fillId="0" borderId="0" xfId="0" applyFont="1" applyFill="1"/>
    <xf numFmtId="0" fontId="4" fillId="2" borderId="0" xfId="0" applyFont="1" applyFill="1"/>
    <xf numFmtId="0" fontId="5" fillId="0" borderId="0" xfId="0" applyFont="1" applyFill="1"/>
    <xf numFmtId="0" fontId="6" fillId="0" borderId="1" xfId="0" applyFont="1" applyFill="1" applyBorder="1" applyAlignment="1">
      <alignment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8" fillId="0" borderId="0" xfId="0" applyFont="1" applyFill="1" applyAlignment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top" wrapText="1"/>
    </xf>
    <xf numFmtId="0" fontId="6" fillId="2" borderId="0" xfId="0" applyFont="1" applyFill="1"/>
    <xf numFmtId="49" fontId="8" fillId="2" borderId="2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left" wrapText="1"/>
    </xf>
    <xf numFmtId="49" fontId="8" fillId="0" borderId="2" xfId="0" applyNumberFormat="1" applyFont="1" applyFill="1" applyBorder="1" applyAlignment="1">
      <alignment horizontal="justify" wrapText="1"/>
    </xf>
    <xf numFmtId="0" fontId="9" fillId="0" borderId="2" xfId="0" applyFont="1" applyFill="1" applyBorder="1" applyAlignment="1">
      <alignment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wrapText="1"/>
    </xf>
    <xf numFmtId="0" fontId="6" fillId="0" borderId="2" xfId="0" applyFont="1" applyBorder="1" applyAlignment="1">
      <alignment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/>
    <xf numFmtId="49" fontId="8" fillId="0" borderId="2" xfId="0" applyNumberFormat="1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justify" wrapText="1"/>
    </xf>
    <xf numFmtId="0" fontId="6" fillId="0" borderId="2" xfId="0" applyNumberFormat="1" applyFont="1" applyFill="1" applyBorder="1" applyAlignment="1">
      <alignment horizontal="justify" wrapText="1"/>
    </xf>
    <xf numFmtId="165" fontId="6" fillId="0" borderId="2" xfId="0" applyNumberFormat="1" applyFont="1" applyFill="1" applyBorder="1" applyAlignment="1">
      <alignment horizontal="justify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/>
    <xf numFmtId="49" fontId="6" fillId="0" borderId="2" xfId="0" applyNumberFormat="1" applyFont="1" applyFill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wrapText="1"/>
    </xf>
    <xf numFmtId="49" fontId="6" fillId="0" borderId="2" xfId="0" applyNumberFormat="1" applyFont="1" applyFill="1" applyBorder="1" applyAlignment="1">
      <alignment wrapText="1"/>
    </xf>
    <xf numFmtId="49" fontId="8" fillId="0" borderId="2" xfId="0" applyNumberFormat="1" applyFont="1" applyFill="1" applyBorder="1" applyAlignment="1">
      <alignment horizontal="left" wrapText="1"/>
    </xf>
    <xf numFmtId="49" fontId="6" fillId="2" borderId="2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wrapText="1"/>
    </xf>
    <xf numFmtId="0" fontId="8" fillId="0" borderId="2" xfId="0" applyFont="1" applyFill="1" applyBorder="1" applyAlignment="1">
      <alignment vertical="top" wrapText="1"/>
    </xf>
    <xf numFmtId="0" fontId="8" fillId="0" borderId="1" xfId="0" applyFont="1" applyFill="1" applyBorder="1" applyAlignment="1">
      <alignment vertical="center" wrapText="1"/>
    </xf>
    <xf numFmtId="0" fontId="6" fillId="2" borderId="2" xfId="0" applyNumberFormat="1" applyFont="1" applyFill="1" applyBorder="1" applyAlignment="1">
      <alignment wrapText="1"/>
    </xf>
    <xf numFmtId="0" fontId="8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2" xfId="0" applyNumberFormat="1" applyFont="1" applyFill="1" applyBorder="1" applyAlignment="1">
      <alignment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top" wrapText="1"/>
    </xf>
    <xf numFmtId="49" fontId="8" fillId="2" borderId="2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wrapText="1"/>
    </xf>
    <xf numFmtId="0" fontId="6" fillId="0" borderId="2" xfId="0" applyNumberFormat="1" applyFont="1" applyFill="1" applyBorder="1" applyAlignment="1">
      <alignment horizontal="left" vertical="top" wrapText="1"/>
    </xf>
    <xf numFmtId="0" fontId="8" fillId="0" borderId="2" xfId="0" applyFont="1" applyBorder="1" applyAlignment="1">
      <alignment horizontal="left" wrapText="1"/>
    </xf>
    <xf numFmtId="49" fontId="6" fillId="0" borderId="2" xfId="1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justify" vertical="center" wrapText="1"/>
    </xf>
    <xf numFmtId="49" fontId="8" fillId="0" borderId="2" xfId="1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left" wrapText="1"/>
    </xf>
    <xf numFmtId="0" fontId="8" fillId="2" borderId="2" xfId="0" applyFont="1" applyFill="1" applyBorder="1" applyAlignment="1">
      <alignment wrapText="1"/>
    </xf>
    <xf numFmtId="49" fontId="8" fillId="0" borderId="2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Fill="1" applyBorder="1" applyAlignment="1">
      <alignment horizontal="center" wrapText="1"/>
    </xf>
    <xf numFmtId="49" fontId="6" fillId="0" borderId="2" xfId="0" applyNumberFormat="1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49" fontId="6" fillId="0" borderId="2" xfId="0" applyNumberFormat="1" applyFont="1" applyFill="1" applyBorder="1" applyAlignment="1">
      <alignment horizontal="center" wrapText="1"/>
    </xf>
    <xf numFmtId="0" fontId="6" fillId="2" borderId="2" xfId="0" applyFont="1" applyFill="1" applyBorder="1" applyAlignment="1">
      <alignment wrapText="1"/>
    </xf>
    <xf numFmtId="49" fontId="8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49" fontId="6" fillId="0" borderId="2" xfId="2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wrapText="1"/>
    </xf>
    <xf numFmtId="49" fontId="8" fillId="0" borderId="2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justify" vertical="center" wrapText="1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 wrapText="1"/>
    </xf>
    <xf numFmtId="0" fontId="6" fillId="0" borderId="2" xfId="0" applyFont="1" applyFill="1" applyBorder="1"/>
    <xf numFmtId="0" fontId="6" fillId="2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justify" wrapText="1"/>
    </xf>
    <xf numFmtId="49" fontId="8" fillId="0" borderId="2" xfId="2" applyNumberFormat="1" applyFont="1" applyFill="1" applyBorder="1" applyAlignment="1">
      <alignment horizontal="center" vertical="center" wrapText="1"/>
    </xf>
    <xf numFmtId="49" fontId="8" fillId="0" borderId="4" xfId="2" applyNumberFormat="1" applyFont="1" applyFill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/>
    </xf>
    <xf numFmtId="49" fontId="6" fillId="0" borderId="4" xfId="2" applyNumberFormat="1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Fill="1" applyBorder="1" applyAlignment="1">
      <alignment wrapText="1"/>
    </xf>
    <xf numFmtId="164" fontId="8" fillId="0" borderId="2" xfId="0" applyNumberFormat="1" applyFont="1" applyFill="1" applyBorder="1" applyAlignment="1">
      <alignment horizontal="right" vertical="center" wrapText="1"/>
    </xf>
    <xf numFmtId="164" fontId="8" fillId="2" borderId="2" xfId="0" applyNumberFormat="1" applyFont="1" applyFill="1" applyBorder="1" applyAlignment="1">
      <alignment horizontal="right" vertical="center" wrapText="1"/>
    </xf>
    <xf numFmtId="164" fontId="8" fillId="2" borderId="2" xfId="0" applyNumberFormat="1" applyFont="1" applyFill="1" applyBorder="1" applyAlignment="1">
      <alignment horizontal="right" vertical="center"/>
    </xf>
    <xf numFmtId="164" fontId="6" fillId="2" borderId="2" xfId="0" applyNumberFormat="1" applyFont="1" applyFill="1" applyBorder="1" applyAlignment="1">
      <alignment horizontal="right" vertical="center"/>
    </xf>
    <xf numFmtId="164" fontId="6" fillId="0" borderId="1" xfId="0" applyNumberFormat="1" applyFont="1" applyFill="1" applyBorder="1" applyAlignment="1">
      <alignment horizontal="right" vertical="center"/>
    </xf>
    <xf numFmtId="164" fontId="8" fillId="0" borderId="2" xfId="0" applyNumberFormat="1" applyFont="1" applyFill="1" applyBorder="1" applyAlignment="1">
      <alignment horizontal="right" vertical="center"/>
    </xf>
    <xf numFmtId="164" fontId="6" fillId="0" borderId="2" xfId="0" applyNumberFormat="1" applyFont="1" applyFill="1" applyBorder="1" applyAlignment="1">
      <alignment horizontal="right" vertical="center"/>
    </xf>
    <xf numFmtId="164" fontId="6" fillId="0" borderId="2" xfId="0" applyNumberFormat="1" applyFont="1" applyFill="1" applyBorder="1" applyAlignment="1">
      <alignment horizontal="right" vertical="center" wrapText="1"/>
    </xf>
    <xf numFmtId="164" fontId="6" fillId="3" borderId="1" xfId="0" applyNumberFormat="1" applyFont="1" applyFill="1" applyBorder="1" applyAlignment="1">
      <alignment horizontal="right" vertical="center"/>
    </xf>
    <xf numFmtId="164" fontId="8" fillId="2" borderId="2" xfId="0" applyNumberFormat="1" applyFont="1" applyFill="1" applyBorder="1" applyAlignment="1">
      <alignment horizontal="right"/>
    </xf>
    <xf numFmtId="164" fontId="6" fillId="2" borderId="2" xfId="0" applyNumberFormat="1" applyFont="1" applyFill="1" applyBorder="1" applyAlignment="1">
      <alignment horizontal="right"/>
    </xf>
    <xf numFmtId="167" fontId="6" fillId="0" borderId="2" xfId="0" applyNumberFormat="1" applyFont="1" applyFill="1" applyBorder="1" applyAlignment="1">
      <alignment horizontal="right" vertical="center"/>
    </xf>
    <xf numFmtId="164" fontId="8" fillId="0" borderId="2" xfId="0" applyNumberFormat="1" applyFont="1" applyFill="1" applyBorder="1" applyAlignment="1">
      <alignment horizontal="right"/>
    </xf>
    <xf numFmtId="164" fontId="6" fillId="0" borderId="2" xfId="0" applyNumberFormat="1" applyFont="1" applyFill="1" applyBorder="1" applyAlignment="1">
      <alignment horizontal="right"/>
    </xf>
    <xf numFmtId="0" fontId="8" fillId="0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2" borderId="5" xfId="0" applyFont="1" applyFill="1" applyBorder="1" applyAlignment="1">
      <alignment horizontal="justify" vertical="center" wrapText="1"/>
    </xf>
    <xf numFmtId="0" fontId="8" fillId="0" borderId="5" xfId="0" applyFont="1" applyFill="1" applyBorder="1" applyAlignment="1">
      <alignment vertical="center"/>
    </xf>
    <xf numFmtId="0" fontId="8" fillId="0" borderId="5" xfId="0" applyFont="1" applyBorder="1" applyAlignment="1">
      <alignment vertical="center" wrapText="1"/>
    </xf>
    <xf numFmtId="49" fontId="8" fillId="0" borderId="5" xfId="0" applyNumberFormat="1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Fill="1" applyBorder="1" applyAlignment="1">
      <alignment horizontal="justify" vertical="center" wrapText="1"/>
    </xf>
    <xf numFmtId="49" fontId="8" fillId="0" borderId="5" xfId="0" applyNumberFormat="1" applyFont="1" applyFill="1" applyBorder="1" applyAlignment="1">
      <alignment horizontal="justify" vertical="center" wrapText="1"/>
    </xf>
    <xf numFmtId="0" fontId="6" fillId="0" borderId="5" xfId="0" applyFont="1" applyBorder="1" applyAlignment="1">
      <alignment vertical="center"/>
    </xf>
    <xf numFmtId="49" fontId="6" fillId="0" borderId="5" xfId="0" applyNumberFormat="1" applyFont="1" applyFill="1" applyBorder="1" applyAlignment="1">
      <alignment horizontal="left" vertical="center" wrapText="1"/>
    </xf>
    <xf numFmtId="0" fontId="6" fillId="0" borderId="5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vertical="center"/>
    </xf>
    <xf numFmtId="49" fontId="6" fillId="2" borderId="5" xfId="0" applyNumberFormat="1" applyFont="1" applyFill="1" applyBorder="1" applyAlignment="1">
      <alignment horizontal="left" vertical="center" wrapText="1"/>
    </xf>
    <xf numFmtId="49" fontId="8" fillId="2" borderId="5" xfId="0" applyNumberFormat="1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vertical="center" wrapText="1"/>
    </xf>
    <xf numFmtId="0" fontId="8" fillId="0" borderId="5" xfId="0" applyFont="1" applyBorder="1" applyAlignment="1">
      <alignment horizontal="left" vertical="center" wrapText="1"/>
    </xf>
    <xf numFmtId="0" fontId="6" fillId="0" borderId="5" xfId="0" applyFont="1" applyFill="1" applyBorder="1" applyAlignment="1">
      <alignment vertical="center" wrapText="1"/>
    </xf>
    <xf numFmtId="0" fontId="8" fillId="0" borderId="5" xfId="0" applyFont="1" applyBorder="1" applyAlignment="1">
      <alignment horizontal="justify" vertical="center" wrapText="1"/>
    </xf>
    <xf numFmtId="49" fontId="6" fillId="0" borderId="5" xfId="2" applyNumberFormat="1" applyFont="1" applyFill="1" applyBorder="1" applyAlignment="1">
      <alignment horizontal="left" vertical="center" wrapText="1"/>
    </xf>
    <xf numFmtId="49" fontId="6" fillId="0" borderId="5" xfId="1" applyNumberFormat="1" applyFont="1" applyFill="1" applyBorder="1" applyAlignment="1">
      <alignment horizontal="left" vertical="center" wrapText="1"/>
    </xf>
    <xf numFmtId="0" fontId="6" fillId="0" borderId="5" xfId="1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vertical="center"/>
    </xf>
    <xf numFmtId="49" fontId="6" fillId="2" borderId="5" xfId="1" applyNumberFormat="1" applyFont="1" applyFill="1" applyBorder="1" applyAlignment="1">
      <alignment horizontal="left" vertical="center" wrapText="1"/>
    </xf>
    <xf numFmtId="49" fontId="8" fillId="0" borderId="5" xfId="0" applyNumberFormat="1" applyFont="1" applyFill="1" applyBorder="1" applyAlignment="1">
      <alignment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vertical="center" wrapText="1"/>
    </xf>
    <xf numFmtId="49" fontId="6" fillId="0" borderId="5" xfId="0" applyNumberFormat="1" applyFont="1" applyFill="1" applyBorder="1" applyAlignment="1">
      <alignment horizontal="justify" vertical="center" wrapText="1"/>
    </xf>
    <xf numFmtId="165" fontId="6" fillId="0" borderId="5" xfId="0" applyNumberFormat="1" applyFont="1" applyFill="1" applyBorder="1" applyAlignment="1">
      <alignment horizontal="justify" vertical="center" wrapText="1"/>
    </xf>
    <xf numFmtId="0" fontId="6" fillId="0" borderId="5" xfId="1" applyFont="1" applyFill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49" fontId="8" fillId="3" borderId="5" xfId="0" applyNumberFormat="1" applyFont="1" applyFill="1" applyBorder="1" applyAlignment="1">
      <alignment horizontal="justify" vertical="center" wrapText="1"/>
    </xf>
    <xf numFmtId="0" fontId="6" fillId="0" borderId="5" xfId="2" applyNumberFormat="1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vertical="center" wrapText="1"/>
    </xf>
    <xf numFmtId="49" fontId="8" fillId="0" borderId="5" xfId="2" applyNumberFormat="1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7" fillId="3" borderId="0" xfId="0" applyFont="1" applyFill="1" applyAlignment="1">
      <alignment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49" fontId="6" fillId="0" borderId="11" xfId="0" applyNumberFormat="1" applyFont="1" applyFill="1" applyBorder="1" applyAlignment="1">
      <alignment horizontal="right" vertical="center" wrapText="1"/>
    </xf>
    <xf numFmtId="0" fontId="0" fillId="0" borderId="11" xfId="0" applyBorder="1" applyAlignment="1">
      <alignment horizontal="right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4"/>
  <sheetViews>
    <sheetView tabSelected="1" zoomScaleNormal="100" zoomScaleSheetLayoutView="75" workbookViewId="0">
      <selection activeCell="C2" sqref="C2:M9"/>
    </sheetView>
  </sheetViews>
  <sheetFormatPr defaultColWidth="9.109375" defaultRowHeight="15.6" x14ac:dyDescent="0.3"/>
  <cols>
    <col min="1" max="1" width="54.6640625" style="1" customWidth="1"/>
    <col min="2" max="2" width="9.33203125" style="1" customWidth="1"/>
    <col min="3" max="3" width="10.5546875" style="1" customWidth="1"/>
    <col min="4" max="4" width="8" style="1" customWidth="1"/>
    <col min="5" max="5" width="19.109375" style="1" customWidth="1"/>
    <col min="6" max="7" width="13.6640625" style="1" customWidth="1"/>
    <col min="8" max="8" width="15.44140625" style="1" customWidth="1"/>
    <col min="9" max="9" width="13" style="1" customWidth="1"/>
    <col min="10" max="10" width="0.109375" style="1" customWidth="1"/>
    <col min="11" max="13" width="9.109375" style="1" hidden="1" customWidth="1"/>
    <col min="14" max="16384" width="9.109375" style="1"/>
  </cols>
  <sheetData>
    <row r="1" spans="1:13" ht="5.25" customHeight="1" x14ac:dyDescent="0.3"/>
    <row r="2" spans="1:13" ht="7.5" hidden="1" customHeight="1" x14ac:dyDescent="0.35">
      <c r="A2" s="13"/>
      <c r="B2" s="13"/>
      <c r="C2" s="151" t="s">
        <v>185</v>
      </c>
      <c r="D2" s="151"/>
      <c r="E2" s="151"/>
      <c r="F2" s="151"/>
      <c r="G2" s="151"/>
      <c r="H2" s="151"/>
      <c r="I2" s="151"/>
      <c r="J2" s="152"/>
      <c r="K2" s="152"/>
      <c r="L2" s="152"/>
      <c r="M2" s="152"/>
    </row>
    <row r="3" spans="1:13" ht="15.75" hidden="1" customHeight="1" x14ac:dyDescent="0.35">
      <c r="A3" s="13"/>
      <c r="B3" s="13"/>
      <c r="C3" s="151"/>
      <c r="D3" s="151"/>
      <c r="E3" s="151"/>
      <c r="F3" s="151"/>
      <c r="G3" s="151"/>
      <c r="H3" s="151"/>
      <c r="I3" s="151"/>
      <c r="J3" s="152"/>
      <c r="K3" s="152"/>
      <c r="L3" s="152"/>
      <c r="M3" s="152"/>
    </row>
    <row r="4" spans="1:13" ht="1.5" customHeight="1" x14ac:dyDescent="0.35">
      <c r="A4" s="13"/>
      <c r="B4" s="13"/>
      <c r="C4" s="151"/>
      <c r="D4" s="151"/>
      <c r="E4" s="151"/>
      <c r="F4" s="151"/>
      <c r="G4" s="151"/>
      <c r="H4" s="151"/>
      <c r="I4" s="151"/>
      <c r="J4" s="152"/>
      <c r="K4" s="152"/>
      <c r="L4" s="152"/>
      <c r="M4" s="152"/>
    </row>
    <row r="5" spans="1:13" ht="18.75" hidden="1" customHeight="1" x14ac:dyDescent="0.35">
      <c r="A5" s="13"/>
      <c r="B5" s="13"/>
      <c r="C5" s="151"/>
      <c r="D5" s="151"/>
      <c r="E5" s="151"/>
      <c r="F5" s="151"/>
      <c r="G5" s="151"/>
      <c r="H5" s="151"/>
      <c r="I5" s="151"/>
      <c r="J5" s="152"/>
      <c r="K5" s="152"/>
      <c r="L5" s="152"/>
      <c r="M5" s="152"/>
    </row>
    <row r="6" spans="1:13" ht="18" hidden="1" customHeight="1" x14ac:dyDescent="0.35">
      <c r="A6" s="13"/>
      <c r="B6" s="13"/>
      <c r="C6" s="151"/>
      <c r="D6" s="151"/>
      <c r="E6" s="151"/>
      <c r="F6" s="151"/>
      <c r="G6" s="151"/>
      <c r="H6" s="151"/>
      <c r="I6" s="151"/>
      <c r="J6" s="152"/>
      <c r="K6" s="152"/>
      <c r="L6" s="152"/>
      <c r="M6" s="152"/>
    </row>
    <row r="7" spans="1:13" ht="18" hidden="1" customHeight="1" x14ac:dyDescent="0.35">
      <c r="A7" s="13"/>
      <c r="B7" s="13"/>
      <c r="C7" s="151"/>
      <c r="D7" s="151"/>
      <c r="E7" s="151"/>
      <c r="F7" s="151"/>
      <c r="G7" s="151"/>
      <c r="H7" s="151"/>
      <c r="I7" s="151"/>
      <c r="J7" s="152"/>
      <c r="K7" s="152"/>
      <c r="L7" s="152"/>
      <c r="M7" s="152"/>
    </row>
    <row r="8" spans="1:13" ht="85.5" customHeight="1" x14ac:dyDescent="0.35">
      <c r="A8" s="13"/>
      <c r="B8" s="13"/>
      <c r="C8" s="151"/>
      <c r="D8" s="151"/>
      <c r="E8" s="151"/>
      <c r="F8" s="151"/>
      <c r="G8" s="151"/>
      <c r="H8" s="151"/>
      <c r="I8" s="151"/>
      <c r="J8" s="152"/>
      <c r="K8" s="152"/>
      <c r="L8" s="152"/>
      <c r="M8" s="152"/>
    </row>
    <row r="9" spans="1:13" ht="24.75" customHeight="1" x14ac:dyDescent="0.35">
      <c r="A9" s="13"/>
      <c r="B9" s="13"/>
      <c r="C9" s="153"/>
      <c r="D9" s="153"/>
      <c r="E9" s="153"/>
      <c r="F9" s="153"/>
      <c r="G9" s="153"/>
      <c r="H9" s="153"/>
      <c r="I9" s="153"/>
      <c r="J9" s="152"/>
      <c r="K9" s="152"/>
      <c r="L9" s="152"/>
      <c r="M9" s="152"/>
    </row>
    <row r="10" spans="1:13" ht="24.75" customHeight="1" x14ac:dyDescent="0.3">
      <c r="A10" s="159" t="s">
        <v>181</v>
      </c>
      <c r="B10" s="159"/>
      <c r="C10" s="159"/>
      <c r="D10" s="159"/>
      <c r="E10" s="159"/>
      <c r="F10" s="159"/>
      <c r="G10" s="159"/>
      <c r="H10" s="159"/>
      <c r="I10" s="159"/>
    </row>
    <row r="11" spans="1:13" ht="2.25" hidden="1" customHeight="1" x14ac:dyDescent="0.3">
      <c r="A11" s="159"/>
      <c r="B11" s="159"/>
      <c r="C11" s="159"/>
      <c r="D11" s="159"/>
      <c r="E11" s="159"/>
      <c r="F11" s="159"/>
      <c r="G11" s="159"/>
      <c r="H11" s="159"/>
      <c r="I11" s="159"/>
    </row>
    <row r="12" spans="1:13" ht="15.75" hidden="1" customHeight="1" x14ac:dyDescent="0.3">
      <c r="A12" s="159"/>
      <c r="B12" s="159"/>
      <c r="C12" s="159"/>
      <c r="D12" s="159"/>
      <c r="E12" s="159"/>
      <c r="F12" s="159"/>
      <c r="G12" s="159"/>
      <c r="H12" s="159"/>
      <c r="I12" s="159"/>
    </row>
    <row r="13" spans="1:13" ht="33" customHeight="1" x14ac:dyDescent="0.3">
      <c r="A13" s="14"/>
      <c r="B13" s="14"/>
      <c r="C13" s="14"/>
      <c r="D13" s="14"/>
      <c r="E13" s="14"/>
      <c r="F13" s="157" t="s">
        <v>0</v>
      </c>
      <c r="G13" s="158"/>
      <c r="H13" s="158"/>
      <c r="I13" s="158"/>
    </row>
    <row r="14" spans="1:13" ht="21.75" customHeight="1" x14ac:dyDescent="0.3">
      <c r="A14" s="160" t="s">
        <v>1</v>
      </c>
      <c r="B14" s="161" t="s">
        <v>2</v>
      </c>
      <c r="C14" s="162" t="s">
        <v>3</v>
      </c>
      <c r="D14" s="162"/>
      <c r="E14" s="162"/>
      <c r="F14" s="162"/>
      <c r="G14" s="154" t="s">
        <v>182</v>
      </c>
      <c r="H14" s="154" t="s">
        <v>183</v>
      </c>
      <c r="I14" s="161" t="s">
        <v>184</v>
      </c>
    </row>
    <row r="15" spans="1:13" ht="10.35" customHeight="1" x14ac:dyDescent="0.3">
      <c r="A15" s="160"/>
      <c r="B15" s="161"/>
      <c r="C15" s="163" t="s">
        <v>4</v>
      </c>
      <c r="D15" s="163" t="s">
        <v>5</v>
      </c>
      <c r="E15" s="163" t="s">
        <v>6</v>
      </c>
      <c r="F15" s="163" t="s">
        <v>7</v>
      </c>
      <c r="G15" s="155"/>
      <c r="H15" s="155"/>
      <c r="I15" s="161"/>
    </row>
    <row r="16" spans="1:13" ht="48.75" customHeight="1" x14ac:dyDescent="0.3">
      <c r="A16" s="160"/>
      <c r="B16" s="161"/>
      <c r="C16" s="163"/>
      <c r="D16" s="163"/>
      <c r="E16" s="163"/>
      <c r="F16" s="163"/>
      <c r="G16" s="156"/>
      <c r="H16" s="156"/>
      <c r="I16" s="161"/>
    </row>
    <row r="17" spans="1:10" ht="41.25" customHeight="1" x14ac:dyDescent="0.3">
      <c r="A17" s="105" t="s">
        <v>8</v>
      </c>
      <c r="B17" s="150">
        <v>112</v>
      </c>
      <c r="C17" s="16"/>
      <c r="D17" s="16"/>
      <c r="E17" s="16"/>
      <c r="F17" s="16"/>
      <c r="G17" s="91">
        <f>G162+G155+G145+G118+G96+G83+G75+G18</f>
        <v>10858.599999999999</v>
      </c>
      <c r="H17" s="91">
        <f>H162+H155+H145+H118+H96+H83+H75+H18</f>
        <v>10012</v>
      </c>
      <c r="I17" s="93">
        <f>H17/G17*100</f>
        <v>92.203414804855157</v>
      </c>
    </row>
    <row r="18" spans="1:10" s="2" customFormat="1" ht="23.25" customHeight="1" x14ac:dyDescent="0.35">
      <c r="A18" s="106" t="s">
        <v>9</v>
      </c>
      <c r="B18" s="17"/>
      <c r="C18" s="18" t="s">
        <v>10</v>
      </c>
      <c r="D18" s="18" t="s">
        <v>11</v>
      </c>
      <c r="E18" s="18" t="s">
        <v>12</v>
      </c>
      <c r="F18" s="18" t="s">
        <v>13</v>
      </c>
      <c r="G18" s="92">
        <f>G55+G61+G46+G30+G20</f>
        <v>2145.6000000000004</v>
      </c>
      <c r="H18" s="92">
        <f>H55+H61+H46+H30+H20</f>
        <v>2068.1</v>
      </c>
      <c r="I18" s="93">
        <f>H18/G18*100</f>
        <v>96.387956748694975</v>
      </c>
      <c r="J18" s="1"/>
    </row>
    <row r="19" spans="1:10" s="2" customFormat="1" ht="116.25" customHeight="1" x14ac:dyDescent="0.3">
      <c r="A19" s="121" t="s">
        <v>14</v>
      </c>
      <c r="B19" s="19"/>
      <c r="C19" s="18" t="s">
        <v>10</v>
      </c>
      <c r="D19" s="18" t="s">
        <v>15</v>
      </c>
      <c r="E19" s="18" t="s">
        <v>12</v>
      </c>
      <c r="F19" s="18" t="s">
        <v>13</v>
      </c>
      <c r="G19" s="93">
        <f>SUM(G20+G30)</f>
        <v>1594.4</v>
      </c>
      <c r="H19" s="93">
        <f>SUM(H20+H30)</f>
        <v>1540.3</v>
      </c>
      <c r="I19" s="93">
        <f>H19/G19*100</f>
        <v>96.606874059207215</v>
      </c>
      <c r="J19" s="1"/>
    </row>
    <row r="20" spans="1:10" ht="152.25" customHeight="1" x14ac:dyDescent="0.3">
      <c r="A20" s="115" t="s">
        <v>16</v>
      </c>
      <c r="B20" s="21"/>
      <c r="C20" s="18" t="s">
        <v>10</v>
      </c>
      <c r="D20" s="18" t="s">
        <v>15</v>
      </c>
      <c r="E20" s="18" t="s">
        <v>17</v>
      </c>
      <c r="F20" s="22" t="s">
        <v>13</v>
      </c>
      <c r="G20" s="93">
        <f>G21</f>
        <v>1542.6000000000001</v>
      </c>
      <c r="H20" s="93">
        <f>H21</f>
        <v>1523.2</v>
      </c>
      <c r="I20" s="93">
        <f>I21</f>
        <v>98.742382989757544</v>
      </c>
    </row>
    <row r="21" spans="1:10" ht="56.25" customHeight="1" x14ac:dyDescent="0.3">
      <c r="A21" s="111" t="s">
        <v>18</v>
      </c>
      <c r="B21" s="23"/>
      <c r="C21" s="18" t="s">
        <v>10</v>
      </c>
      <c r="D21" s="18" t="s">
        <v>15</v>
      </c>
      <c r="E21" s="18" t="s">
        <v>19</v>
      </c>
      <c r="F21" s="22" t="s">
        <v>13</v>
      </c>
      <c r="G21" s="93">
        <f>G22</f>
        <v>1542.6000000000001</v>
      </c>
      <c r="H21" s="93">
        <f>H22</f>
        <v>1523.2</v>
      </c>
      <c r="I21" s="94">
        <f>H21/G21*100</f>
        <v>98.742382989757544</v>
      </c>
    </row>
    <row r="22" spans="1:10" ht="40.5" customHeight="1" x14ac:dyDescent="0.35">
      <c r="A22" s="107" t="s">
        <v>20</v>
      </c>
      <c r="B22" s="24"/>
      <c r="C22" s="25" t="s">
        <v>10</v>
      </c>
      <c r="D22" s="25" t="s">
        <v>15</v>
      </c>
      <c r="E22" s="25" t="s">
        <v>21</v>
      </c>
      <c r="F22" s="26" t="s">
        <v>13</v>
      </c>
      <c r="G22" s="94">
        <f>G28+G26+G23</f>
        <v>1542.6000000000001</v>
      </c>
      <c r="H22" s="94">
        <f>H28+H26+H23</f>
        <v>1523.2</v>
      </c>
      <c r="I22" s="94">
        <f>H22/G22*100</f>
        <v>98.742382989757544</v>
      </c>
    </row>
    <row r="23" spans="1:10" ht="60.75" customHeight="1" x14ac:dyDescent="0.35">
      <c r="A23" s="107" t="s">
        <v>22</v>
      </c>
      <c r="B23" s="24"/>
      <c r="C23" s="25" t="s">
        <v>10</v>
      </c>
      <c r="D23" s="25" t="s">
        <v>15</v>
      </c>
      <c r="E23" s="25" t="s">
        <v>23</v>
      </c>
      <c r="F23" s="26" t="s">
        <v>13</v>
      </c>
      <c r="G23" s="94">
        <f>SUM(G24:G25)</f>
        <v>832.90000000000009</v>
      </c>
      <c r="H23" s="94">
        <f>SUM(H24:H25)</f>
        <v>828</v>
      </c>
      <c r="I23" s="94">
        <f>H23/G23*100</f>
        <v>99.411694080922061</v>
      </c>
    </row>
    <row r="24" spans="1:10" ht="123.75" customHeight="1" x14ac:dyDescent="0.35">
      <c r="A24" s="107" t="s">
        <v>24</v>
      </c>
      <c r="B24" s="24"/>
      <c r="C24" s="25" t="s">
        <v>10</v>
      </c>
      <c r="D24" s="25" t="s">
        <v>15</v>
      </c>
      <c r="E24" s="25" t="s">
        <v>23</v>
      </c>
      <c r="F24" s="26" t="s">
        <v>25</v>
      </c>
      <c r="G24" s="94">
        <v>618.20000000000005</v>
      </c>
      <c r="H24" s="94">
        <v>615.9</v>
      </c>
      <c r="I24" s="94">
        <f>H24/G24*100</f>
        <v>99.627952119055308</v>
      </c>
    </row>
    <row r="25" spans="1:10" ht="48" customHeight="1" x14ac:dyDescent="0.3">
      <c r="A25" s="108" t="s">
        <v>95</v>
      </c>
      <c r="B25" s="27"/>
      <c r="C25" s="25" t="s">
        <v>10</v>
      </c>
      <c r="D25" s="25" t="s">
        <v>15</v>
      </c>
      <c r="E25" s="25" t="s">
        <v>23</v>
      </c>
      <c r="F25" s="26" t="s">
        <v>26</v>
      </c>
      <c r="G25" s="94">
        <v>214.7</v>
      </c>
      <c r="H25" s="94">
        <v>212.1</v>
      </c>
      <c r="I25" s="94">
        <f>H25/G25*100</f>
        <v>98.789007918025149</v>
      </c>
    </row>
    <row r="26" spans="1:10" ht="40.5" customHeight="1" x14ac:dyDescent="0.3">
      <c r="A26" s="109" t="s">
        <v>27</v>
      </c>
      <c r="B26" s="27"/>
      <c r="C26" s="25" t="s">
        <v>10</v>
      </c>
      <c r="D26" s="25" t="s">
        <v>15</v>
      </c>
      <c r="E26" s="28" t="s">
        <v>28</v>
      </c>
      <c r="F26" s="26" t="s">
        <v>13</v>
      </c>
      <c r="G26" s="94">
        <f>G27</f>
        <v>689.5</v>
      </c>
      <c r="H26" s="94">
        <f>H27</f>
        <v>675</v>
      </c>
      <c r="I26" s="94">
        <f>I27</f>
        <v>97.897026831036982</v>
      </c>
    </row>
    <row r="27" spans="1:10" ht="121.5" customHeight="1" x14ac:dyDescent="0.3">
      <c r="A27" s="107" t="s">
        <v>24</v>
      </c>
      <c r="B27" s="27"/>
      <c r="C27" s="25" t="s">
        <v>10</v>
      </c>
      <c r="D27" s="25" t="s">
        <v>15</v>
      </c>
      <c r="E27" s="28" t="s">
        <v>28</v>
      </c>
      <c r="F27" s="26" t="s">
        <v>25</v>
      </c>
      <c r="G27" s="94">
        <v>689.5</v>
      </c>
      <c r="H27" s="94">
        <v>675</v>
      </c>
      <c r="I27" s="94">
        <f>H27/G27*100</f>
        <v>97.897026831036982</v>
      </c>
    </row>
    <row r="28" spans="1:10" ht="75.75" customHeight="1" x14ac:dyDescent="0.35">
      <c r="A28" s="132" t="s">
        <v>169</v>
      </c>
      <c r="B28" s="11"/>
      <c r="C28" s="12" t="s">
        <v>10</v>
      </c>
      <c r="D28" s="12" t="s">
        <v>15</v>
      </c>
      <c r="E28" s="10" t="s">
        <v>172</v>
      </c>
      <c r="F28" s="12" t="s">
        <v>13</v>
      </c>
      <c r="G28" s="95">
        <f>G29</f>
        <v>20.2</v>
      </c>
      <c r="H28" s="95">
        <f>H29</f>
        <v>20.2</v>
      </c>
      <c r="I28" s="95">
        <f>I29</f>
        <v>100</v>
      </c>
    </row>
    <row r="29" spans="1:10" ht="98.25" customHeight="1" x14ac:dyDescent="0.35">
      <c r="A29" s="133" t="s">
        <v>170</v>
      </c>
      <c r="B29" s="11"/>
      <c r="C29" s="12" t="s">
        <v>10</v>
      </c>
      <c r="D29" s="12" t="s">
        <v>15</v>
      </c>
      <c r="E29" s="10" t="s">
        <v>172</v>
      </c>
      <c r="F29" s="12" t="s">
        <v>25</v>
      </c>
      <c r="G29" s="95">
        <v>20.2</v>
      </c>
      <c r="H29" s="95">
        <v>20.2</v>
      </c>
      <c r="I29" s="95">
        <f>H29/G29*100</f>
        <v>100</v>
      </c>
    </row>
    <row r="30" spans="1:10" ht="26.25" customHeight="1" x14ac:dyDescent="0.3">
      <c r="A30" s="110" t="s">
        <v>29</v>
      </c>
      <c r="B30" s="30"/>
      <c r="C30" s="22" t="s">
        <v>10</v>
      </c>
      <c r="D30" s="22" t="s">
        <v>15</v>
      </c>
      <c r="E30" s="22" t="s">
        <v>30</v>
      </c>
      <c r="F30" s="22" t="s">
        <v>13</v>
      </c>
      <c r="G30" s="96">
        <f>G33</f>
        <v>51.8</v>
      </c>
      <c r="H30" s="96">
        <f>H33</f>
        <v>17.100000000000001</v>
      </c>
      <c r="I30" s="96">
        <f>I33</f>
        <v>33.011583011583021</v>
      </c>
    </row>
    <row r="31" spans="1:10" ht="42.75" customHeight="1" x14ac:dyDescent="0.3">
      <c r="A31" s="111" t="s">
        <v>31</v>
      </c>
      <c r="B31" s="31"/>
      <c r="C31" s="22" t="s">
        <v>10</v>
      </c>
      <c r="D31" s="22" t="s">
        <v>15</v>
      </c>
      <c r="E31" s="22" t="s">
        <v>32</v>
      </c>
      <c r="F31" s="22" t="s">
        <v>13</v>
      </c>
      <c r="G31" s="96">
        <f>G33</f>
        <v>51.8</v>
      </c>
      <c r="H31" s="96">
        <f>H33</f>
        <v>17.100000000000001</v>
      </c>
      <c r="I31" s="96">
        <f>I33</f>
        <v>33.011583011583021</v>
      </c>
    </row>
    <row r="32" spans="1:10" ht="39.75" customHeight="1" x14ac:dyDescent="0.3">
      <c r="A32" s="111" t="s">
        <v>33</v>
      </c>
      <c r="B32" s="31"/>
      <c r="C32" s="22" t="s">
        <v>10</v>
      </c>
      <c r="D32" s="22" t="s">
        <v>15</v>
      </c>
      <c r="E32" s="22" t="s">
        <v>34</v>
      </c>
      <c r="F32" s="22" t="s">
        <v>13</v>
      </c>
      <c r="G32" s="96">
        <f t="shared" ref="G32:I33" si="0">G33</f>
        <v>51.8</v>
      </c>
      <c r="H32" s="96">
        <f t="shared" si="0"/>
        <v>17.100000000000001</v>
      </c>
      <c r="I32" s="96">
        <f t="shared" si="0"/>
        <v>33.011583011583021</v>
      </c>
    </row>
    <row r="33" spans="1:10" ht="131.25" customHeight="1" x14ac:dyDescent="0.3">
      <c r="A33" s="112" t="s">
        <v>35</v>
      </c>
      <c r="B33" s="32"/>
      <c r="C33" s="22" t="s">
        <v>10</v>
      </c>
      <c r="D33" s="22" t="s">
        <v>15</v>
      </c>
      <c r="E33" s="22" t="s">
        <v>36</v>
      </c>
      <c r="F33" s="22" t="s">
        <v>13</v>
      </c>
      <c r="G33" s="96">
        <f t="shared" si="0"/>
        <v>51.8</v>
      </c>
      <c r="H33" s="96">
        <f t="shared" si="0"/>
        <v>17.100000000000001</v>
      </c>
      <c r="I33" s="96">
        <f t="shared" si="0"/>
        <v>33.011583011583021</v>
      </c>
    </row>
    <row r="34" spans="1:10" ht="23.25" customHeight="1" x14ac:dyDescent="0.35">
      <c r="A34" s="134" t="s">
        <v>37</v>
      </c>
      <c r="B34" s="33"/>
      <c r="C34" s="26" t="s">
        <v>10</v>
      </c>
      <c r="D34" s="26" t="s">
        <v>15</v>
      </c>
      <c r="E34" s="26" t="s">
        <v>36</v>
      </c>
      <c r="F34" s="26" t="s">
        <v>38</v>
      </c>
      <c r="G34" s="97">
        <f>G45+G44+G43+G42+G41+G39+G38+G37+G36</f>
        <v>51.8</v>
      </c>
      <c r="H34" s="97">
        <f>H45+H44+H43+H42+H41+H39+H38+H37+H36</f>
        <v>17.100000000000001</v>
      </c>
      <c r="I34" s="97">
        <f>H34/G34*100</f>
        <v>33.011583011583021</v>
      </c>
    </row>
    <row r="35" spans="1:10" ht="22.5" customHeight="1" x14ac:dyDescent="0.35">
      <c r="A35" s="134" t="s">
        <v>39</v>
      </c>
      <c r="B35" s="33"/>
      <c r="C35" s="26"/>
      <c r="D35" s="26"/>
      <c r="E35" s="26"/>
      <c r="F35" s="26"/>
      <c r="G35" s="97"/>
      <c r="H35" s="97"/>
      <c r="I35" s="97"/>
    </row>
    <row r="36" spans="1:10" ht="81.75" customHeight="1" x14ac:dyDescent="0.35">
      <c r="A36" s="107" t="s">
        <v>174</v>
      </c>
      <c r="B36" s="33"/>
      <c r="C36" s="26" t="s">
        <v>10</v>
      </c>
      <c r="D36" s="26" t="s">
        <v>15</v>
      </c>
      <c r="E36" s="26" t="s">
        <v>36</v>
      </c>
      <c r="F36" s="26" t="s">
        <v>40</v>
      </c>
      <c r="G36" s="97">
        <v>2.7</v>
      </c>
      <c r="H36" s="97">
        <v>2.7</v>
      </c>
      <c r="I36" s="97">
        <f t="shared" ref="I36:I45" si="1">H36/G36*100</f>
        <v>100</v>
      </c>
      <c r="J36" s="3"/>
    </row>
    <row r="37" spans="1:10" ht="150" customHeight="1" x14ac:dyDescent="0.35">
      <c r="A37" s="113" t="s">
        <v>173</v>
      </c>
      <c r="B37" s="33"/>
      <c r="C37" s="26" t="s">
        <v>10</v>
      </c>
      <c r="D37" s="26" t="s">
        <v>15</v>
      </c>
      <c r="E37" s="26" t="s">
        <v>36</v>
      </c>
      <c r="F37" s="26" t="s">
        <v>40</v>
      </c>
      <c r="G37" s="97">
        <v>3.5</v>
      </c>
      <c r="H37" s="97">
        <v>3.5</v>
      </c>
      <c r="I37" s="97">
        <f t="shared" si="1"/>
        <v>100</v>
      </c>
    </row>
    <row r="38" spans="1:10" ht="230.25" customHeight="1" x14ac:dyDescent="0.3">
      <c r="A38" s="114" t="s">
        <v>41</v>
      </c>
      <c r="B38" s="27"/>
      <c r="C38" s="26" t="s">
        <v>10</v>
      </c>
      <c r="D38" s="26" t="s">
        <v>15</v>
      </c>
      <c r="E38" s="26" t="s">
        <v>36</v>
      </c>
      <c r="F38" s="26" t="s">
        <v>40</v>
      </c>
      <c r="G38" s="97">
        <v>2.4</v>
      </c>
      <c r="H38" s="97">
        <v>0.6</v>
      </c>
      <c r="I38" s="97">
        <f t="shared" si="1"/>
        <v>25</v>
      </c>
    </row>
    <row r="39" spans="1:10" ht="63" customHeight="1" x14ac:dyDescent="0.35">
      <c r="A39" s="108" t="s">
        <v>157</v>
      </c>
      <c r="B39" s="33"/>
      <c r="C39" s="26" t="s">
        <v>10</v>
      </c>
      <c r="D39" s="26" t="s">
        <v>15</v>
      </c>
      <c r="E39" s="26" t="s">
        <v>36</v>
      </c>
      <c r="F39" s="26" t="s">
        <v>40</v>
      </c>
      <c r="G39" s="97">
        <v>1.6</v>
      </c>
      <c r="H39" s="97">
        <v>1.3</v>
      </c>
      <c r="I39" s="97">
        <f t="shared" si="1"/>
        <v>81.25</v>
      </c>
    </row>
    <row r="40" spans="1:10" ht="126" hidden="1" x14ac:dyDescent="0.35">
      <c r="A40" s="108" t="s">
        <v>42</v>
      </c>
      <c r="B40" s="24"/>
      <c r="C40" s="26" t="s">
        <v>10</v>
      </c>
      <c r="D40" s="26" t="s">
        <v>15</v>
      </c>
      <c r="E40" s="26" t="s">
        <v>36</v>
      </c>
      <c r="F40" s="26" t="s">
        <v>40</v>
      </c>
      <c r="G40" s="97"/>
      <c r="H40" s="97"/>
      <c r="I40" s="97" t="e">
        <f t="shared" si="1"/>
        <v>#DIV/0!</v>
      </c>
    </row>
    <row r="41" spans="1:10" ht="95.25" customHeight="1" x14ac:dyDescent="0.35">
      <c r="A41" s="108" t="s">
        <v>43</v>
      </c>
      <c r="B41" s="34"/>
      <c r="C41" s="26" t="s">
        <v>10</v>
      </c>
      <c r="D41" s="26" t="s">
        <v>15</v>
      </c>
      <c r="E41" s="26" t="s">
        <v>36</v>
      </c>
      <c r="F41" s="26" t="s">
        <v>40</v>
      </c>
      <c r="G41" s="97">
        <v>5.8</v>
      </c>
      <c r="H41" s="97">
        <v>5.8</v>
      </c>
      <c r="I41" s="97">
        <f t="shared" si="1"/>
        <v>100</v>
      </c>
    </row>
    <row r="42" spans="1:10" ht="57" customHeight="1" x14ac:dyDescent="0.35">
      <c r="A42" s="113" t="s">
        <v>158</v>
      </c>
      <c r="B42" s="35"/>
      <c r="C42" s="26" t="s">
        <v>10</v>
      </c>
      <c r="D42" s="26" t="s">
        <v>15</v>
      </c>
      <c r="E42" s="26" t="s">
        <v>36</v>
      </c>
      <c r="F42" s="26" t="s">
        <v>40</v>
      </c>
      <c r="G42" s="97">
        <v>4.8</v>
      </c>
      <c r="H42" s="97">
        <v>0.4</v>
      </c>
      <c r="I42" s="97">
        <f t="shared" si="1"/>
        <v>8.3333333333333339</v>
      </c>
    </row>
    <row r="43" spans="1:10" ht="59.25" customHeight="1" x14ac:dyDescent="0.35">
      <c r="A43" s="113" t="s">
        <v>159</v>
      </c>
      <c r="B43" s="35"/>
      <c r="C43" s="26" t="s">
        <v>10</v>
      </c>
      <c r="D43" s="26" t="s">
        <v>15</v>
      </c>
      <c r="E43" s="26" t="s">
        <v>36</v>
      </c>
      <c r="F43" s="26" t="s">
        <v>40</v>
      </c>
      <c r="G43" s="97">
        <v>1.6</v>
      </c>
      <c r="H43" s="97">
        <v>1.4</v>
      </c>
      <c r="I43" s="97">
        <f t="shared" si="1"/>
        <v>87.499999999999986</v>
      </c>
    </row>
    <row r="44" spans="1:10" ht="149.25" customHeight="1" x14ac:dyDescent="0.35">
      <c r="A44" s="114" t="s">
        <v>44</v>
      </c>
      <c r="B44" s="35"/>
      <c r="C44" s="26" t="s">
        <v>10</v>
      </c>
      <c r="D44" s="26" t="s">
        <v>15</v>
      </c>
      <c r="E44" s="36" t="s">
        <v>45</v>
      </c>
      <c r="F44" s="26" t="s">
        <v>40</v>
      </c>
      <c r="G44" s="97">
        <v>1.4</v>
      </c>
      <c r="H44" s="97">
        <v>1.4</v>
      </c>
      <c r="I44" s="97">
        <f t="shared" si="1"/>
        <v>100</v>
      </c>
    </row>
    <row r="45" spans="1:10" ht="78.75" customHeight="1" x14ac:dyDescent="0.35">
      <c r="A45" s="135" t="s">
        <v>46</v>
      </c>
      <c r="B45" s="35"/>
      <c r="C45" s="26" t="s">
        <v>10</v>
      </c>
      <c r="D45" s="26" t="s">
        <v>15</v>
      </c>
      <c r="E45" s="36" t="s">
        <v>36</v>
      </c>
      <c r="F45" s="26" t="s">
        <v>40</v>
      </c>
      <c r="G45" s="97">
        <v>28</v>
      </c>
      <c r="H45" s="97">
        <v>0</v>
      </c>
      <c r="I45" s="97">
        <f t="shared" si="1"/>
        <v>0</v>
      </c>
    </row>
    <row r="46" spans="1:10" ht="78.75" customHeight="1" x14ac:dyDescent="0.3">
      <c r="A46" s="115" t="s">
        <v>47</v>
      </c>
      <c r="B46" s="20"/>
      <c r="C46" s="22" t="s">
        <v>10</v>
      </c>
      <c r="D46" s="22" t="s">
        <v>48</v>
      </c>
      <c r="E46" s="18" t="s">
        <v>12</v>
      </c>
      <c r="F46" s="22" t="s">
        <v>13</v>
      </c>
      <c r="G46" s="96">
        <f>G48</f>
        <v>118.2</v>
      </c>
      <c r="H46" s="96">
        <f>H48</f>
        <v>112.6</v>
      </c>
      <c r="I46" s="96">
        <f>I48</f>
        <v>95.262267343485604</v>
      </c>
    </row>
    <row r="47" spans="1:10" ht="23.25" customHeight="1" x14ac:dyDescent="0.3">
      <c r="A47" s="116" t="s">
        <v>29</v>
      </c>
      <c r="B47" s="37"/>
      <c r="C47" s="26" t="s">
        <v>10</v>
      </c>
      <c r="D47" s="26" t="s">
        <v>48</v>
      </c>
      <c r="E47" s="26" t="s">
        <v>30</v>
      </c>
      <c r="F47" s="26" t="s">
        <v>13</v>
      </c>
      <c r="G47" s="97">
        <f>G48</f>
        <v>118.2</v>
      </c>
      <c r="H47" s="97">
        <f>H48</f>
        <v>112.6</v>
      </c>
      <c r="I47" s="97">
        <f>I48</f>
        <v>95.262267343485604</v>
      </c>
    </row>
    <row r="48" spans="1:10" ht="24.75" customHeight="1" x14ac:dyDescent="0.35">
      <c r="A48" s="107" t="s">
        <v>31</v>
      </c>
      <c r="B48" s="38"/>
      <c r="C48" s="26" t="s">
        <v>10</v>
      </c>
      <c r="D48" s="26" t="s">
        <v>48</v>
      </c>
      <c r="E48" s="26" t="s">
        <v>32</v>
      </c>
      <c r="F48" s="26" t="s">
        <v>13</v>
      </c>
      <c r="G48" s="97">
        <f>G50</f>
        <v>118.2</v>
      </c>
      <c r="H48" s="97">
        <f>H50</f>
        <v>112.6</v>
      </c>
      <c r="I48" s="97">
        <f>I50</f>
        <v>95.262267343485604</v>
      </c>
    </row>
    <row r="49" spans="1:14" ht="40.5" customHeight="1" x14ac:dyDescent="0.35">
      <c r="A49" s="107" t="s">
        <v>33</v>
      </c>
      <c r="B49" s="38"/>
      <c r="C49" s="26" t="s">
        <v>10</v>
      </c>
      <c r="D49" s="26" t="s">
        <v>48</v>
      </c>
      <c r="E49" s="26" t="s">
        <v>34</v>
      </c>
      <c r="F49" s="26" t="s">
        <v>13</v>
      </c>
      <c r="G49" s="97">
        <f t="shared" ref="G49:I50" si="2">G50</f>
        <v>118.2</v>
      </c>
      <c r="H49" s="97">
        <f t="shared" si="2"/>
        <v>112.6</v>
      </c>
      <c r="I49" s="97">
        <f t="shared" si="2"/>
        <v>95.262267343485604</v>
      </c>
    </row>
    <row r="50" spans="1:14" ht="115.5" customHeight="1" x14ac:dyDescent="0.3">
      <c r="A50" s="117" t="s">
        <v>35</v>
      </c>
      <c r="B50" s="39"/>
      <c r="C50" s="26" t="s">
        <v>10</v>
      </c>
      <c r="D50" s="26" t="s">
        <v>48</v>
      </c>
      <c r="E50" s="26" t="s">
        <v>36</v>
      </c>
      <c r="F50" s="26" t="s">
        <v>13</v>
      </c>
      <c r="G50" s="97">
        <f t="shared" si="2"/>
        <v>118.2</v>
      </c>
      <c r="H50" s="97">
        <f t="shared" si="2"/>
        <v>112.6</v>
      </c>
      <c r="I50" s="97">
        <f t="shared" si="2"/>
        <v>95.262267343485604</v>
      </c>
    </row>
    <row r="51" spans="1:14" ht="21.75" customHeight="1" x14ac:dyDescent="0.35">
      <c r="A51" s="134" t="s">
        <v>37</v>
      </c>
      <c r="B51" s="33"/>
      <c r="C51" s="26" t="s">
        <v>10</v>
      </c>
      <c r="D51" s="26" t="s">
        <v>48</v>
      </c>
      <c r="E51" s="26" t="s">
        <v>36</v>
      </c>
      <c r="F51" s="26" t="s">
        <v>38</v>
      </c>
      <c r="G51" s="97">
        <f>G54+G53</f>
        <v>118.2</v>
      </c>
      <c r="H51" s="97">
        <f>H54+H53</f>
        <v>112.6</v>
      </c>
      <c r="I51" s="97">
        <f>H51/G51*100</f>
        <v>95.262267343485604</v>
      </c>
    </row>
    <row r="52" spans="1:14" ht="18" x14ac:dyDescent="0.35">
      <c r="A52" s="134" t="s">
        <v>49</v>
      </c>
      <c r="B52" s="33"/>
      <c r="C52" s="26"/>
      <c r="D52" s="26"/>
      <c r="E52" s="26"/>
      <c r="F52" s="26"/>
      <c r="G52" s="97"/>
      <c r="H52" s="97"/>
      <c r="I52" s="97"/>
    </row>
    <row r="53" spans="1:14" s="2" customFormat="1" ht="360.75" customHeight="1" x14ac:dyDescent="0.35">
      <c r="A53" s="118" t="s">
        <v>50</v>
      </c>
      <c r="B53" s="40"/>
      <c r="C53" s="25" t="s">
        <v>10</v>
      </c>
      <c r="D53" s="25" t="s">
        <v>48</v>
      </c>
      <c r="E53" s="26" t="s">
        <v>36</v>
      </c>
      <c r="F53" s="26" t="s">
        <v>38</v>
      </c>
      <c r="G53" s="94">
        <v>107</v>
      </c>
      <c r="H53" s="94">
        <v>107</v>
      </c>
      <c r="I53" s="97">
        <f>H53/G53*100</f>
        <v>100</v>
      </c>
      <c r="J53" s="1"/>
    </row>
    <row r="54" spans="1:14" ht="63" customHeight="1" x14ac:dyDescent="0.35">
      <c r="A54" s="114" t="s">
        <v>51</v>
      </c>
      <c r="B54" s="41"/>
      <c r="C54" s="26" t="s">
        <v>10</v>
      </c>
      <c r="D54" s="26" t="s">
        <v>48</v>
      </c>
      <c r="E54" s="26" t="s">
        <v>36</v>
      </c>
      <c r="F54" s="26" t="s">
        <v>38</v>
      </c>
      <c r="G54" s="97">
        <v>11.2</v>
      </c>
      <c r="H54" s="97">
        <v>5.6</v>
      </c>
      <c r="I54" s="97">
        <f>H54/G54*100</f>
        <v>50</v>
      </c>
      <c r="N54" s="4"/>
    </row>
    <row r="55" spans="1:14" ht="22.5" customHeight="1" x14ac:dyDescent="0.3">
      <c r="A55" s="112" t="s">
        <v>52</v>
      </c>
      <c r="B55" s="42"/>
      <c r="C55" s="22" t="s">
        <v>10</v>
      </c>
      <c r="D55" s="22" t="s">
        <v>53</v>
      </c>
      <c r="E55" s="18" t="s">
        <v>12</v>
      </c>
      <c r="F55" s="22" t="s">
        <v>13</v>
      </c>
      <c r="G55" s="91">
        <f>G57</f>
        <v>0.5</v>
      </c>
      <c r="H55" s="91">
        <f>H57</f>
        <v>0</v>
      </c>
      <c r="I55" s="91">
        <f>I57</f>
        <v>0</v>
      </c>
    </row>
    <row r="56" spans="1:14" ht="21" customHeight="1" x14ac:dyDescent="0.3">
      <c r="A56" s="119" t="s">
        <v>29</v>
      </c>
      <c r="B56" s="30"/>
      <c r="C56" s="22" t="s">
        <v>10</v>
      </c>
      <c r="D56" s="22" t="s">
        <v>53</v>
      </c>
      <c r="E56" s="22" t="s">
        <v>30</v>
      </c>
      <c r="F56" s="22" t="s">
        <v>13</v>
      </c>
      <c r="G56" s="91">
        <f>G57</f>
        <v>0.5</v>
      </c>
      <c r="H56" s="91">
        <f>H57</f>
        <v>0</v>
      </c>
      <c r="I56" s="91">
        <f>I57</f>
        <v>0</v>
      </c>
    </row>
    <row r="57" spans="1:14" ht="42" customHeight="1" x14ac:dyDescent="0.3">
      <c r="A57" s="111" t="s">
        <v>31</v>
      </c>
      <c r="B57" s="31"/>
      <c r="C57" s="22" t="s">
        <v>10</v>
      </c>
      <c r="D57" s="22" t="s">
        <v>53</v>
      </c>
      <c r="E57" s="22" t="s">
        <v>32</v>
      </c>
      <c r="F57" s="22" t="s">
        <v>13</v>
      </c>
      <c r="G57" s="91">
        <f>G59</f>
        <v>0.5</v>
      </c>
      <c r="H57" s="91">
        <f>H59</f>
        <v>0</v>
      </c>
      <c r="I57" s="91">
        <f>I59</f>
        <v>0</v>
      </c>
    </row>
    <row r="58" spans="1:14" ht="38.25" customHeight="1" x14ac:dyDescent="0.3">
      <c r="A58" s="111" t="s">
        <v>33</v>
      </c>
      <c r="B58" s="31"/>
      <c r="C58" s="22" t="s">
        <v>10</v>
      </c>
      <c r="D58" s="22" t="s">
        <v>53</v>
      </c>
      <c r="E58" s="22" t="s">
        <v>34</v>
      </c>
      <c r="F58" s="22" t="s">
        <v>13</v>
      </c>
      <c r="G58" s="91">
        <f t="shared" ref="G58:I59" si="3">G59</f>
        <v>0.5</v>
      </c>
      <c r="H58" s="91">
        <f t="shared" si="3"/>
        <v>0</v>
      </c>
      <c r="I58" s="91">
        <f t="shared" si="3"/>
        <v>0</v>
      </c>
    </row>
    <row r="59" spans="1:14" ht="21" customHeight="1" x14ac:dyDescent="0.3">
      <c r="A59" s="120" t="s">
        <v>54</v>
      </c>
      <c r="B59" s="43"/>
      <c r="C59" s="26" t="s">
        <v>10</v>
      </c>
      <c r="D59" s="26" t="s">
        <v>53</v>
      </c>
      <c r="E59" s="26" t="s">
        <v>55</v>
      </c>
      <c r="F59" s="26" t="s">
        <v>13</v>
      </c>
      <c r="G59" s="98">
        <f t="shared" si="3"/>
        <v>0.5</v>
      </c>
      <c r="H59" s="98">
        <f t="shared" si="3"/>
        <v>0</v>
      </c>
      <c r="I59" s="98">
        <f t="shared" si="3"/>
        <v>0</v>
      </c>
    </row>
    <row r="60" spans="1:14" ht="18" customHeight="1" x14ac:dyDescent="0.35">
      <c r="A60" s="124" t="s">
        <v>56</v>
      </c>
      <c r="B60" s="44"/>
      <c r="C60" s="26" t="s">
        <v>10</v>
      </c>
      <c r="D60" s="26" t="s">
        <v>53</v>
      </c>
      <c r="E60" s="26" t="s">
        <v>55</v>
      </c>
      <c r="F60" s="26" t="s">
        <v>57</v>
      </c>
      <c r="G60" s="98">
        <v>0.5</v>
      </c>
      <c r="H60" s="98">
        <v>0</v>
      </c>
      <c r="I60" s="98">
        <f>H60/G60*100</f>
        <v>0</v>
      </c>
    </row>
    <row r="61" spans="1:14" ht="28.5" customHeight="1" x14ac:dyDescent="0.35">
      <c r="A61" s="122" t="s">
        <v>58</v>
      </c>
      <c r="B61" s="44"/>
      <c r="C61" s="18" t="s">
        <v>10</v>
      </c>
      <c r="D61" s="18" t="s">
        <v>59</v>
      </c>
      <c r="E61" s="22" t="s">
        <v>12</v>
      </c>
      <c r="F61" s="22" t="s">
        <v>13</v>
      </c>
      <c r="G61" s="91">
        <f t="shared" ref="G61:I63" si="4">G62</f>
        <v>432.5</v>
      </c>
      <c r="H61" s="91">
        <f t="shared" si="4"/>
        <v>415.2</v>
      </c>
      <c r="I61" s="91">
        <f t="shared" si="4"/>
        <v>96</v>
      </c>
    </row>
    <row r="62" spans="1:14" ht="18" customHeight="1" x14ac:dyDescent="0.35">
      <c r="A62" s="122" t="s">
        <v>29</v>
      </c>
      <c r="B62" s="44"/>
      <c r="C62" s="18" t="s">
        <v>10</v>
      </c>
      <c r="D62" s="18" t="s">
        <v>60</v>
      </c>
      <c r="E62" s="22" t="s">
        <v>30</v>
      </c>
      <c r="F62" s="22" t="s">
        <v>13</v>
      </c>
      <c r="G62" s="91">
        <f t="shared" si="4"/>
        <v>432.5</v>
      </c>
      <c r="H62" s="91">
        <f t="shared" si="4"/>
        <v>415.2</v>
      </c>
      <c r="I62" s="91">
        <f t="shared" si="4"/>
        <v>96</v>
      </c>
    </row>
    <row r="63" spans="1:14" ht="41.25" customHeight="1" x14ac:dyDescent="0.35">
      <c r="A63" s="122" t="s">
        <v>31</v>
      </c>
      <c r="B63" s="44"/>
      <c r="C63" s="18" t="s">
        <v>10</v>
      </c>
      <c r="D63" s="18" t="s">
        <v>60</v>
      </c>
      <c r="E63" s="22" t="s">
        <v>32</v>
      </c>
      <c r="F63" s="22" t="s">
        <v>13</v>
      </c>
      <c r="G63" s="91">
        <f t="shared" si="4"/>
        <v>432.5</v>
      </c>
      <c r="H63" s="91">
        <f t="shared" si="4"/>
        <v>415.2</v>
      </c>
      <c r="I63" s="91">
        <f t="shared" si="4"/>
        <v>96</v>
      </c>
    </row>
    <row r="64" spans="1:14" ht="38.25" customHeight="1" x14ac:dyDescent="0.35">
      <c r="A64" s="122" t="s">
        <v>33</v>
      </c>
      <c r="B64" s="44"/>
      <c r="C64" s="18" t="s">
        <v>10</v>
      </c>
      <c r="D64" s="18" t="s">
        <v>59</v>
      </c>
      <c r="E64" s="22" t="s">
        <v>34</v>
      </c>
      <c r="F64" s="22" t="s">
        <v>13</v>
      </c>
      <c r="G64" s="91">
        <f>G73+G69+G65+G71</f>
        <v>432.5</v>
      </c>
      <c r="H64" s="91">
        <f>H73+H69+H65+H71</f>
        <v>415.2</v>
      </c>
      <c r="I64" s="91">
        <f>H64/G64*100</f>
        <v>96</v>
      </c>
    </row>
    <row r="65" spans="1:10" ht="134.25" customHeight="1" x14ac:dyDescent="0.35">
      <c r="A65" s="122" t="s">
        <v>61</v>
      </c>
      <c r="B65" s="44"/>
      <c r="C65" s="18" t="s">
        <v>10</v>
      </c>
      <c r="D65" s="18" t="s">
        <v>59</v>
      </c>
      <c r="E65" s="22" t="s">
        <v>36</v>
      </c>
      <c r="F65" s="22" t="s">
        <v>13</v>
      </c>
      <c r="G65" s="91">
        <f>G66</f>
        <v>373.5</v>
      </c>
      <c r="H65" s="91">
        <f>H66</f>
        <v>356.2</v>
      </c>
      <c r="I65" s="91">
        <f>I66</f>
        <v>95.368139223560917</v>
      </c>
    </row>
    <row r="66" spans="1:10" ht="18" customHeight="1" x14ac:dyDescent="0.35">
      <c r="A66" s="134" t="s">
        <v>37</v>
      </c>
      <c r="B66" s="44"/>
      <c r="C66" s="25" t="s">
        <v>10</v>
      </c>
      <c r="D66" s="25" t="s">
        <v>59</v>
      </c>
      <c r="E66" s="26" t="s">
        <v>36</v>
      </c>
      <c r="F66" s="26" t="s">
        <v>13</v>
      </c>
      <c r="G66" s="98">
        <f>G68</f>
        <v>373.5</v>
      </c>
      <c r="H66" s="98">
        <f>H68</f>
        <v>356.2</v>
      </c>
      <c r="I66" s="98">
        <f>I68</f>
        <v>95.368139223560917</v>
      </c>
    </row>
    <row r="67" spans="1:10" ht="18" customHeight="1" x14ac:dyDescent="0.35">
      <c r="A67" s="134" t="s">
        <v>49</v>
      </c>
      <c r="B67" s="44"/>
      <c r="C67" s="25"/>
      <c r="D67" s="25"/>
      <c r="E67" s="26"/>
      <c r="F67" s="26"/>
      <c r="G67" s="98"/>
      <c r="H67" s="98"/>
      <c r="I67" s="98"/>
    </row>
    <row r="68" spans="1:10" ht="56.25" customHeight="1" x14ac:dyDescent="0.35">
      <c r="A68" s="124" t="s">
        <v>62</v>
      </c>
      <c r="B68" s="44"/>
      <c r="C68" s="25" t="s">
        <v>10</v>
      </c>
      <c r="D68" s="25" t="s">
        <v>59</v>
      </c>
      <c r="E68" s="26" t="s">
        <v>36</v>
      </c>
      <c r="F68" s="26" t="s">
        <v>38</v>
      </c>
      <c r="G68" s="94">
        <v>373.5</v>
      </c>
      <c r="H68" s="94">
        <v>356.2</v>
      </c>
      <c r="I68" s="94">
        <f>H68/G68*100</f>
        <v>95.368139223560917</v>
      </c>
    </row>
    <row r="69" spans="1:10" ht="39" customHeight="1" x14ac:dyDescent="0.35">
      <c r="A69" s="46" t="s">
        <v>143</v>
      </c>
      <c r="B69" s="47"/>
      <c r="C69" s="22" t="s">
        <v>10</v>
      </c>
      <c r="D69" s="48">
        <v>13</v>
      </c>
      <c r="E69" s="48" t="s">
        <v>144</v>
      </c>
      <c r="F69" s="22" t="s">
        <v>13</v>
      </c>
      <c r="G69" s="93">
        <f>G70</f>
        <v>8</v>
      </c>
      <c r="H69" s="93">
        <f>H70</f>
        <v>8</v>
      </c>
      <c r="I69" s="93">
        <f>I70</f>
        <v>100</v>
      </c>
    </row>
    <row r="70" spans="1:10" ht="44.25" customHeight="1" x14ac:dyDescent="0.35">
      <c r="A70" s="49" t="s">
        <v>95</v>
      </c>
      <c r="B70" s="50"/>
      <c r="C70" s="26" t="s">
        <v>10</v>
      </c>
      <c r="D70" s="51">
        <v>13</v>
      </c>
      <c r="E70" s="51" t="s">
        <v>144</v>
      </c>
      <c r="F70" s="51">
        <v>200</v>
      </c>
      <c r="G70" s="94">
        <v>8</v>
      </c>
      <c r="H70" s="94">
        <v>8</v>
      </c>
      <c r="I70" s="94">
        <f>H70/G70*100</f>
        <v>100</v>
      </c>
    </row>
    <row r="71" spans="1:10" ht="65.25" customHeight="1" x14ac:dyDescent="0.35">
      <c r="A71" s="145" t="s">
        <v>179</v>
      </c>
      <c r="B71" s="50"/>
      <c r="C71" s="26" t="s">
        <v>10</v>
      </c>
      <c r="D71" s="51">
        <v>13</v>
      </c>
      <c r="E71" s="147" t="s">
        <v>180</v>
      </c>
      <c r="F71" s="148" t="s">
        <v>13</v>
      </c>
      <c r="G71" s="149">
        <f>G72</f>
        <v>21</v>
      </c>
      <c r="H71" s="149">
        <f>H72</f>
        <v>21</v>
      </c>
      <c r="I71" s="149">
        <f>I72</f>
        <v>100</v>
      </c>
    </row>
    <row r="72" spans="1:10" ht="44.25" customHeight="1" x14ac:dyDescent="0.35">
      <c r="A72" s="146" t="s">
        <v>161</v>
      </c>
      <c r="B72" s="50"/>
      <c r="C72" s="26" t="s">
        <v>10</v>
      </c>
      <c r="D72" s="51">
        <v>13</v>
      </c>
      <c r="E72" s="9" t="s">
        <v>180</v>
      </c>
      <c r="F72" s="9" t="s">
        <v>26</v>
      </c>
      <c r="G72" s="95">
        <v>21</v>
      </c>
      <c r="H72" s="95">
        <v>21</v>
      </c>
      <c r="I72" s="95">
        <f>H72/G72*100</f>
        <v>100</v>
      </c>
    </row>
    <row r="73" spans="1:10" ht="43.5" customHeight="1" x14ac:dyDescent="0.3">
      <c r="A73" s="112" t="s">
        <v>155</v>
      </c>
      <c r="B73" s="32"/>
      <c r="C73" s="22" t="s">
        <v>10</v>
      </c>
      <c r="D73" s="22" t="s">
        <v>59</v>
      </c>
      <c r="E73" s="22" t="s">
        <v>156</v>
      </c>
      <c r="F73" s="22" t="s">
        <v>13</v>
      </c>
      <c r="G73" s="96">
        <f>G74</f>
        <v>30</v>
      </c>
      <c r="H73" s="96">
        <f>H74</f>
        <v>30</v>
      </c>
      <c r="I73" s="96">
        <f>I74</f>
        <v>100</v>
      </c>
    </row>
    <row r="74" spans="1:10" ht="41.25" customHeight="1" x14ac:dyDescent="0.3">
      <c r="A74" s="108" t="s">
        <v>95</v>
      </c>
      <c r="B74" s="52"/>
      <c r="C74" s="26" t="s">
        <v>10</v>
      </c>
      <c r="D74" s="26" t="s">
        <v>59</v>
      </c>
      <c r="E74" s="26" t="s">
        <v>156</v>
      </c>
      <c r="F74" s="26" t="s">
        <v>26</v>
      </c>
      <c r="G74" s="97">
        <v>30</v>
      </c>
      <c r="H74" s="97">
        <v>30</v>
      </c>
      <c r="I74" s="97">
        <f>H74/G74*100</f>
        <v>100</v>
      </c>
    </row>
    <row r="75" spans="1:10" s="2" customFormat="1" ht="27.75" customHeight="1" x14ac:dyDescent="0.3">
      <c r="A75" s="121" t="s">
        <v>63</v>
      </c>
      <c r="B75" s="53"/>
      <c r="C75" s="18" t="s">
        <v>64</v>
      </c>
      <c r="D75" s="18" t="s">
        <v>11</v>
      </c>
      <c r="E75" s="18" t="s">
        <v>12</v>
      </c>
      <c r="F75" s="18" t="s">
        <v>13</v>
      </c>
      <c r="G75" s="93">
        <f>G78</f>
        <v>81.400000000000006</v>
      </c>
      <c r="H75" s="93">
        <f>H78</f>
        <v>81.400000000000006</v>
      </c>
      <c r="I75" s="93">
        <f>I78</f>
        <v>100</v>
      </c>
      <c r="J75" s="1"/>
    </row>
    <row r="76" spans="1:10" ht="42" customHeight="1" x14ac:dyDescent="0.3">
      <c r="A76" s="122" t="s">
        <v>65</v>
      </c>
      <c r="B76" s="54"/>
      <c r="C76" s="22" t="s">
        <v>64</v>
      </c>
      <c r="D76" s="22" t="s">
        <v>66</v>
      </c>
      <c r="E76" s="18" t="s">
        <v>12</v>
      </c>
      <c r="F76" s="22" t="s">
        <v>13</v>
      </c>
      <c r="G76" s="96">
        <f>G78</f>
        <v>81.400000000000006</v>
      </c>
      <c r="H76" s="96">
        <f>H78</f>
        <v>81.400000000000006</v>
      </c>
      <c r="I76" s="96">
        <f>I78</f>
        <v>100</v>
      </c>
    </row>
    <row r="77" spans="1:10" ht="30" customHeight="1" x14ac:dyDescent="0.3">
      <c r="A77" s="116" t="s">
        <v>29</v>
      </c>
      <c r="B77" s="37"/>
      <c r="C77" s="26" t="s">
        <v>64</v>
      </c>
      <c r="D77" s="26" t="s">
        <v>66</v>
      </c>
      <c r="E77" s="26" t="s">
        <v>30</v>
      </c>
      <c r="F77" s="26" t="s">
        <v>13</v>
      </c>
      <c r="G77" s="97">
        <f>G78</f>
        <v>81.400000000000006</v>
      </c>
      <c r="H77" s="97">
        <f>H78</f>
        <v>81.400000000000006</v>
      </c>
      <c r="I77" s="97">
        <f>I78</f>
        <v>100</v>
      </c>
    </row>
    <row r="78" spans="1:10" ht="22.5" customHeight="1" x14ac:dyDescent="0.35">
      <c r="A78" s="107" t="s">
        <v>31</v>
      </c>
      <c r="B78" s="38"/>
      <c r="C78" s="26" t="s">
        <v>64</v>
      </c>
      <c r="D78" s="26" t="s">
        <v>66</v>
      </c>
      <c r="E78" s="26" t="s">
        <v>32</v>
      </c>
      <c r="F78" s="26" t="s">
        <v>13</v>
      </c>
      <c r="G78" s="97">
        <f>G80</f>
        <v>81.400000000000006</v>
      </c>
      <c r="H78" s="97">
        <f>H80</f>
        <v>81.400000000000006</v>
      </c>
      <c r="I78" s="97">
        <f>I80</f>
        <v>100</v>
      </c>
    </row>
    <row r="79" spans="1:10" ht="61.5" customHeight="1" x14ac:dyDescent="0.35">
      <c r="A79" s="136" t="s">
        <v>67</v>
      </c>
      <c r="B79" s="38"/>
      <c r="C79" s="26" t="s">
        <v>64</v>
      </c>
      <c r="D79" s="26" t="s">
        <v>66</v>
      </c>
      <c r="E79" s="26" t="s">
        <v>68</v>
      </c>
      <c r="F79" s="26" t="s">
        <v>13</v>
      </c>
      <c r="G79" s="97">
        <f>G80</f>
        <v>81.400000000000006</v>
      </c>
      <c r="H79" s="97">
        <f>H80</f>
        <v>81.400000000000006</v>
      </c>
      <c r="I79" s="97">
        <f>I80</f>
        <v>100</v>
      </c>
    </row>
    <row r="80" spans="1:10" ht="83.25" customHeight="1" x14ac:dyDescent="0.3">
      <c r="A80" s="136" t="s">
        <v>69</v>
      </c>
      <c r="B80" s="55"/>
      <c r="C80" s="26" t="s">
        <v>64</v>
      </c>
      <c r="D80" s="26" t="s">
        <v>66</v>
      </c>
      <c r="E80" s="26" t="s">
        <v>70</v>
      </c>
      <c r="F80" s="26" t="s">
        <v>13</v>
      </c>
      <c r="G80" s="97">
        <f>SUM(G81+G82)</f>
        <v>81.400000000000006</v>
      </c>
      <c r="H80" s="97">
        <f>SUM(H81+H82)</f>
        <v>81.400000000000006</v>
      </c>
      <c r="I80" s="97">
        <f>H80/G80*100</f>
        <v>100</v>
      </c>
    </row>
    <row r="81" spans="1:10" ht="117" customHeight="1" x14ac:dyDescent="0.3">
      <c r="A81" s="107" t="s">
        <v>24</v>
      </c>
      <c r="B81" s="39"/>
      <c r="C81" s="26" t="s">
        <v>64</v>
      </c>
      <c r="D81" s="26" t="s">
        <v>66</v>
      </c>
      <c r="E81" s="26" t="s">
        <v>70</v>
      </c>
      <c r="F81" s="26" t="s">
        <v>25</v>
      </c>
      <c r="G81" s="97">
        <v>56</v>
      </c>
      <c r="H81" s="97">
        <v>56</v>
      </c>
      <c r="I81" s="97">
        <f>H81/G81*100</f>
        <v>100</v>
      </c>
    </row>
    <row r="82" spans="1:10" ht="44.25" customHeight="1" x14ac:dyDescent="0.3">
      <c r="A82" s="108" t="s">
        <v>95</v>
      </c>
      <c r="B82" s="55"/>
      <c r="C82" s="26" t="s">
        <v>64</v>
      </c>
      <c r="D82" s="26" t="s">
        <v>66</v>
      </c>
      <c r="E82" s="26" t="s">
        <v>70</v>
      </c>
      <c r="F82" s="26" t="s">
        <v>26</v>
      </c>
      <c r="G82" s="97">
        <v>25.4</v>
      </c>
      <c r="H82" s="97">
        <v>25.4</v>
      </c>
      <c r="I82" s="97">
        <f>H82/G82*100</f>
        <v>100</v>
      </c>
    </row>
    <row r="83" spans="1:10" s="6" customFormat="1" ht="45" customHeight="1" x14ac:dyDescent="0.3">
      <c r="A83" s="121" t="s">
        <v>71</v>
      </c>
      <c r="B83" s="19"/>
      <c r="C83" s="18" t="s">
        <v>66</v>
      </c>
      <c r="D83" s="18" t="s">
        <v>11</v>
      </c>
      <c r="E83" s="18" t="s">
        <v>12</v>
      </c>
      <c r="F83" s="18" t="s">
        <v>13</v>
      </c>
      <c r="G83" s="93">
        <f t="shared" ref="G83:I85" si="5">G84</f>
        <v>2547.9</v>
      </c>
      <c r="H83" s="93">
        <f t="shared" si="5"/>
        <v>2544.7000000000003</v>
      </c>
      <c r="I83" s="93">
        <f t="shared" si="5"/>
        <v>99.874406373876539</v>
      </c>
      <c r="J83" s="5"/>
    </row>
    <row r="84" spans="1:10" ht="28.5" customHeight="1" x14ac:dyDescent="0.3">
      <c r="A84" s="115" t="s">
        <v>72</v>
      </c>
      <c r="B84" s="20"/>
      <c r="C84" s="22" t="s">
        <v>66</v>
      </c>
      <c r="D84" s="22" t="s">
        <v>60</v>
      </c>
      <c r="E84" s="18" t="s">
        <v>12</v>
      </c>
      <c r="F84" s="22" t="s">
        <v>13</v>
      </c>
      <c r="G84" s="96">
        <f t="shared" si="5"/>
        <v>2547.9</v>
      </c>
      <c r="H84" s="96">
        <f t="shared" si="5"/>
        <v>2544.7000000000003</v>
      </c>
      <c r="I84" s="96">
        <f t="shared" si="5"/>
        <v>99.874406373876539</v>
      </c>
    </row>
    <row r="85" spans="1:10" ht="156.75" customHeight="1" x14ac:dyDescent="0.3">
      <c r="A85" s="122" t="s">
        <v>73</v>
      </c>
      <c r="B85" s="54"/>
      <c r="C85" s="18" t="s">
        <v>66</v>
      </c>
      <c r="D85" s="18" t="s">
        <v>60</v>
      </c>
      <c r="E85" s="18" t="s">
        <v>74</v>
      </c>
      <c r="F85" s="22" t="s">
        <v>13</v>
      </c>
      <c r="G85" s="96">
        <f t="shared" si="5"/>
        <v>2547.9</v>
      </c>
      <c r="H85" s="96">
        <f t="shared" si="5"/>
        <v>2544.7000000000003</v>
      </c>
      <c r="I85" s="96">
        <f t="shared" si="5"/>
        <v>99.874406373876539</v>
      </c>
    </row>
    <row r="86" spans="1:10" ht="41.25" customHeight="1" x14ac:dyDescent="0.3">
      <c r="A86" s="123" t="s">
        <v>75</v>
      </c>
      <c r="B86" s="56"/>
      <c r="C86" s="18" t="s">
        <v>66</v>
      </c>
      <c r="D86" s="18" t="s">
        <v>60</v>
      </c>
      <c r="E86" s="18" t="s">
        <v>76</v>
      </c>
      <c r="F86" s="22" t="s">
        <v>13</v>
      </c>
      <c r="G86" s="96">
        <f>G87+G93</f>
        <v>2547.9</v>
      </c>
      <c r="H86" s="96">
        <f>H87+H93</f>
        <v>2544.7000000000003</v>
      </c>
      <c r="I86" s="96">
        <f>H86/G86*100</f>
        <v>99.874406373876539</v>
      </c>
    </row>
    <row r="87" spans="1:10" ht="41.25" customHeight="1" x14ac:dyDescent="0.3">
      <c r="A87" s="123" t="s">
        <v>77</v>
      </c>
      <c r="B87" s="56"/>
      <c r="C87" s="18" t="s">
        <v>66</v>
      </c>
      <c r="D87" s="18" t="s">
        <v>60</v>
      </c>
      <c r="E87" s="18" t="s">
        <v>78</v>
      </c>
      <c r="F87" s="22" t="s">
        <v>13</v>
      </c>
      <c r="G87" s="96">
        <f>G91+G88</f>
        <v>2507.9</v>
      </c>
      <c r="H87" s="96">
        <f>H91+H88</f>
        <v>2504.7000000000003</v>
      </c>
      <c r="I87" s="96">
        <f>H87/G87*100</f>
        <v>99.87240320586946</v>
      </c>
    </row>
    <row r="88" spans="1:10" ht="43.5" customHeight="1" x14ac:dyDescent="0.3">
      <c r="A88" s="117" t="s">
        <v>79</v>
      </c>
      <c r="B88" s="39"/>
      <c r="C88" s="26" t="s">
        <v>66</v>
      </c>
      <c r="D88" s="26" t="s">
        <v>60</v>
      </c>
      <c r="E88" s="57" t="s">
        <v>80</v>
      </c>
      <c r="F88" s="26" t="s">
        <v>13</v>
      </c>
      <c r="G88" s="97">
        <f>SUM(G89:G90)</f>
        <v>2335.6</v>
      </c>
      <c r="H88" s="97">
        <f>SUM(H89:H90)</f>
        <v>2332.4</v>
      </c>
      <c r="I88" s="97">
        <f>H88/G88*100</f>
        <v>99.862990238054465</v>
      </c>
    </row>
    <row r="89" spans="1:10" ht="91.5" customHeight="1" x14ac:dyDescent="0.3">
      <c r="A89" s="107" t="s">
        <v>24</v>
      </c>
      <c r="B89" s="27"/>
      <c r="C89" s="26" t="s">
        <v>66</v>
      </c>
      <c r="D89" s="26" t="s">
        <v>60</v>
      </c>
      <c r="E89" s="57" t="s">
        <v>80</v>
      </c>
      <c r="F89" s="26" t="s">
        <v>25</v>
      </c>
      <c r="G89" s="97">
        <v>1907</v>
      </c>
      <c r="H89" s="97">
        <v>1904.3</v>
      </c>
      <c r="I89" s="97">
        <f>H89/G89*100</f>
        <v>99.858416360776076</v>
      </c>
    </row>
    <row r="90" spans="1:10" ht="48" customHeight="1" x14ac:dyDescent="0.3">
      <c r="A90" s="108" t="s">
        <v>95</v>
      </c>
      <c r="B90" s="27"/>
      <c r="C90" s="26" t="s">
        <v>66</v>
      </c>
      <c r="D90" s="26" t="s">
        <v>60</v>
      </c>
      <c r="E90" s="57" t="s">
        <v>80</v>
      </c>
      <c r="F90" s="26" t="s">
        <v>26</v>
      </c>
      <c r="G90" s="97">
        <v>428.6</v>
      </c>
      <c r="H90" s="97">
        <v>428.1</v>
      </c>
      <c r="I90" s="97">
        <f>H90/G90*100</f>
        <v>99.883341110592625</v>
      </c>
    </row>
    <row r="91" spans="1:10" ht="75" customHeight="1" x14ac:dyDescent="0.35">
      <c r="A91" s="132" t="s">
        <v>169</v>
      </c>
      <c r="B91" s="8"/>
      <c r="C91" s="9" t="s">
        <v>66</v>
      </c>
      <c r="D91" s="9" t="s">
        <v>60</v>
      </c>
      <c r="E91" s="10" t="s">
        <v>171</v>
      </c>
      <c r="F91" s="9" t="s">
        <v>13</v>
      </c>
      <c r="G91" s="95">
        <f>G92</f>
        <v>172.3</v>
      </c>
      <c r="H91" s="95">
        <f>H92</f>
        <v>172.3</v>
      </c>
      <c r="I91" s="95">
        <f>I92</f>
        <v>100</v>
      </c>
    </row>
    <row r="92" spans="1:10" ht="115.5" customHeight="1" x14ac:dyDescent="0.35">
      <c r="A92" s="137" t="s">
        <v>170</v>
      </c>
      <c r="B92" s="8"/>
      <c r="C92" s="9" t="s">
        <v>66</v>
      </c>
      <c r="D92" s="9" t="s">
        <v>60</v>
      </c>
      <c r="E92" s="10" t="s">
        <v>171</v>
      </c>
      <c r="F92" s="9" t="s">
        <v>25</v>
      </c>
      <c r="G92" s="99">
        <v>172.3</v>
      </c>
      <c r="H92" s="99">
        <v>172.3</v>
      </c>
      <c r="I92" s="99">
        <f>H92/G92*100</f>
        <v>100</v>
      </c>
    </row>
    <row r="93" spans="1:10" ht="57.75" customHeight="1" x14ac:dyDescent="0.3">
      <c r="A93" s="122" t="s">
        <v>151</v>
      </c>
      <c r="B93" s="58"/>
      <c r="C93" s="22" t="s">
        <v>66</v>
      </c>
      <c r="D93" s="22" t="s">
        <v>60</v>
      </c>
      <c r="E93" s="59" t="s">
        <v>152</v>
      </c>
      <c r="F93" s="22" t="s">
        <v>13</v>
      </c>
      <c r="G93" s="96">
        <f t="shared" ref="G93:I94" si="6">G94</f>
        <v>40</v>
      </c>
      <c r="H93" s="96">
        <f t="shared" si="6"/>
        <v>40</v>
      </c>
      <c r="I93" s="96">
        <f t="shared" si="6"/>
        <v>100</v>
      </c>
    </row>
    <row r="94" spans="1:10" ht="41.25" customHeight="1" x14ac:dyDescent="0.35">
      <c r="A94" s="117" t="s">
        <v>153</v>
      </c>
      <c r="B94" s="60"/>
      <c r="C94" s="26" t="s">
        <v>66</v>
      </c>
      <c r="D94" s="26" t="s">
        <v>60</v>
      </c>
      <c r="E94" s="57" t="s">
        <v>154</v>
      </c>
      <c r="F94" s="26" t="s">
        <v>13</v>
      </c>
      <c r="G94" s="97">
        <f t="shared" si="6"/>
        <v>40</v>
      </c>
      <c r="H94" s="97">
        <f t="shared" si="6"/>
        <v>40</v>
      </c>
      <c r="I94" s="97">
        <f t="shared" si="6"/>
        <v>100</v>
      </c>
    </row>
    <row r="95" spans="1:10" ht="41.25" customHeight="1" x14ac:dyDescent="0.35">
      <c r="A95" s="108" t="s">
        <v>95</v>
      </c>
      <c r="B95" s="44"/>
      <c r="C95" s="26" t="s">
        <v>66</v>
      </c>
      <c r="D95" s="26" t="s">
        <v>60</v>
      </c>
      <c r="E95" s="57" t="s">
        <v>154</v>
      </c>
      <c r="F95" s="26" t="s">
        <v>26</v>
      </c>
      <c r="G95" s="97">
        <v>40</v>
      </c>
      <c r="H95" s="97">
        <v>40</v>
      </c>
      <c r="I95" s="97">
        <f>H95/G95*100</f>
        <v>100</v>
      </c>
    </row>
    <row r="96" spans="1:10" s="2" customFormat="1" ht="22.5" customHeight="1" x14ac:dyDescent="0.3">
      <c r="A96" s="138" t="s">
        <v>81</v>
      </c>
      <c r="B96" s="20"/>
      <c r="C96" s="22" t="s">
        <v>15</v>
      </c>
      <c r="D96" s="22" t="s">
        <v>11</v>
      </c>
      <c r="E96" s="22" t="s">
        <v>12</v>
      </c>
      <c r="F96" s="22" t="s">
        <v>13</v>
      </c>
      <c r="G96" s="96">
        <f>G112+G97</f>
        <v>2912.7999999999997</v>
      </c>
      <c r="H96" s="96">
        <f>H112+H97</f>
        <v>2168.6</v>
      </c>
      <c r="I96" s="96">
        <f>H96/G96*100</f>
        <v>74.450700357044781</v>
      </c>
      <c r="J96" s="1"/>
    </row>
    <row r="97" spans="1:9" ht="27" customHeight="1" x14ac:dyDescent="0.3">
      <c r="A97" s="122" t="s">
        <v>82</v>
      </c>
      <c r="B97" s="45"/>
      <c r="C97" s="22" t="s">
        <v>15</v>
      </c>
      <c r="D97" s="22" t="s">
        <v>83</v>
      </c>
      <c r="E97" s="22" t="s">
        <v>12</v>
      </c>
      <c r="F97" s="22" t="s">
        <v>13</v>
      </c>
      <c r="G97" s="96">
        <f t="shared" ref="G97:I98" si="7">G98</f>
        <v>2899.2</v>
      </c>
      <c r="H97" s="96">
        <f t="shared" si="7"/>
        <v>2163.6</v>
      </c>
      <c r="I97" s="96">
        <f t="shared" si="7"/>
        <v>74.627483443708613</v>
      </c>
    </row>
    <row r="98" spans="1:9" ht="150.75" customHeight="1" x14ac:dyDescent="0.3">
      <c r="A98" s="122" t="s">
        <v>73</v>
      </c>
      <c r="B98" s="54"/>
      <c r="C98" s="22" t="s">
        <v>15</v>
      </c>
      <c r="D98" s="22" t="s">
        <v>83</v>
      </c>
      <c r="E98" s="22" t="s">
        <v>84</v>
      </c>
      <c r="F98" s="22" t="s">
        <v>13</v>
      </c>
      <c r="G98" s="96">
        <f t="shared" si="7"/>
        <v>2899.2</v>
      </c>
      <c r="H98" s="96">
        <f t="shared" si="7"/>
        <v>2163.6</v>
      </c>
      <c r="I98" s="96">
        <f t="shared" si="7"/>
        <v>74.627483443708613</v>
      </c>
    </row>
    <row r="99" spans="1:9" ht="80.25" customHeight="1" x14ac:dyDescent="0.3">
      <c r="A99" s="122" t="s">
        <v>85</v>
      </c>
      <c r="B99" s="54"/>
      <c r="C99" s="22" t="s">
        <v>15</v>
      </c>
      <c r="D99" s="22" t="s">
        <v>83</v>
      </c>
      <c r="E99" s="22" t="s">
        <v>86</v>
      </c>
      <c r="F99" s="22" t="s">
        <v>13</v>
      </c>
      <c r="G99" s="96">
        <v>2899.2</v>
      </c>
      <c r="H99" s="96">
        <f>H100+H103+H106+H109</f>
        <v>2163.6</v>
      </c>
      <c r="I99" s="96">
        <f>H99/G99*100</f>
        <v>74.627483443708613</v>
      </c>
    </row>
    <row r="100" spans="1:9" ht="26.25" customHeight="1" x14ac:dyDescent="0.3">
      <c r="A100" s="122" t="s">
        <v>87</v>
      </c>
      <c r="B100" s="54"/>
      <c r="C100" s="22" t="s">
        <v>15</v>
      </c>
      <c r="D100" s="22" t="s">
        <v>83</v>
      </c>
      <c r="E100" s="22" t="s">
        <v>88</v>
      </c>
      <c r="F100" s="22" t="s">
        <v>13</v>
      </c>
      <c r="G100" s="96">
        <f t="shared" ref="G100:I101" si="8">G101</f>
        <v>550</v>
      </c>
      <c r="H100" s="96">
        <f t="shared" si="8"/>
        <v>443.2</v>
      </c>
      <c r="I100" s="96">
        <f t="shared" si="8"/>
        <v>80.581818181818178</v>
      </c>
    </row>
    <row r="101" spans="1:9" s="5" customFormat="1" ht="42" customHeight="1" x14ac:dyDescent="0.3">
      <c r="A101" s="124" t="s">
        <v>89</v>
      </c>
      <c r="B101" s="52"/>
      <c r="C101" s="26" t="s">
        <v>15</v>
      </c>
      <c r="D101" s="26" t="s">
        <v>83</v>
      </c>
      <c r="E101" s="57" t="s">
        <v>90</v>
      </c>
      <c r="F101" s="26" t="s">
        <v>13</v>
      </c>
      <c r="G101" s="97">
        <f t="shared" si="8"/>
        <v>550</v>
      </c>
      <c r="H101" s="97">
        <f t="shared" si="8"/>
        <v>443.2</v>
      </c>
      <c r="I101" s="97">
        <f t="shared" si="8"/>
        <v>80.581818181818178</v>
      </c>
    </row>
    <row r="102" spans="1:9" ht="43.5" customHeight="1" x14ac:dyDescent="0.3">
      <c r="A102" s="108" t="s">
        <v>95</v>
      </c>
      <c r="B102" s="52"/>
      <c r="C102" s="26" t="s">
        <v>15</v>
      </c>
      <c r="D102" s="26" t="s">
        <v>83</v>
      </c>
      <c r="E102" s="57" t="s">
        <v>90</v>
      </c>
      <c r="F102" s="26" t="s">
        <v>26</v>
      </c>
      <c r="G102" s="97">
        <v>550</v>
      </c>
      <c r="H102" s="97">
        <v>443.2</v>
      </c>
      <c r="I102" s="97">
        <f>H102/G102*100</f>
        <v>80.581818181818178</v>
      </c>
    </row>
    <row r="103" spans="1:9" ht="22.5" customHeight="1" x14ac:dyDescent="0.3">
      <c r="A103" s="125" t="s">
        <v>91</v>
      </c>
      <c r="B103" s="45"/>
      <c r="C103" s="22" t="s">
        <v>15</v>
      </c>
      <c r="D103" s="22" t="s">
        <v>83</v>
      </c>
      <c r="E103" s="22" t="s">
        <v>92</v>
      </c>
      <c r="F103" s="22" t="s">
        <v>13</v>
      </c>
      <c r="G103" s="96">
        <f t="shared" ref="G103:I104" si="9">G104</f>
        <v>1436.4</v>
      </c>
      <c r="H103" s="96">
        <f t="shared" si="9"/>
        <v>931</v>
      </c>
      <c r="I103" s="96">
        <f t="shared" si="9"/>
        <v>64.81481481481481</v>
      </c>
    </row>
    <row r="104" spans="1:9" ht="39.75" customHeight="1" x14ac:dyDescent="0.3">
      <c r="A104" s="124" t="s">
        <v>89</v>
      </c>
      <c r="B104" s="52"/>
      <c r="C104" s="26" t="s">
        <v>15</v>
      </c>
      <c r="D104" s="26" t="s">
        <v>83</v>
      </c>
      <c r="E104" s="26" t="s">
        <v>93</v>
      </c>
      <c r="F104" s="26" t="s">
        <v>13</v>
      </c>
      <c r="G104" s="97">
        <f t="shared" si="9"/>
        <v>1436.4</v>
      </c>
      <c r="H104" s="97">
        <f t="shared" si="9"/>
        <v>931</v>
      </c>
      <c r="I104" s="97">
        <f t="shared" si="9"/>
        <v>64.81481481481481</v>
      </c>
    </row>
    <row r="105" spans="1:9" ht="42" customHeight="1" x14ac:dyDescent="0.3">
      <c r="A105" s="108" t="s">
        <v>95</v>
      </c>
      <c r="B105" s="52"/>
      <c r="C105" s="26" t="s">
        <v>15</v>
      </c>
      <c r="D105" s="26" t="s">
        <v>83</v>
      </c>
      <c r="E105" s="26" t="s">
        <v>93</v>
      </c>
      <c r="F105" s="26" t="s">
        <v>26</v>
      </c>
      <c r="G105" s="94">
        <v>1436.4</v>
      </c>
      <c r="H105" s="94">
        <v>931</v>
      </c>
      <c r="I105" s="94">
        <f>H105/G105*100</f>
        <v>64.81481481481481</v>
      </c>
    </row>
    <row r="106" spans="1:9" ht="61.5" customHeight="1" x14ac:dyDescent="0.3">
      <c r="A106" s="111" t="s">
        <v>94</v>
      </c>
      <c r="B106" s="61"/>
      <c r="C106" s="62" t="s">
        <v>15</v>
      </c>
      <c r="D106" s="62" t="s">
        <v>83</v>
      </c>
      <c r="E106" s="63" t="s">
        <v>136</v>
      </c>
      <c r="F106" s="64" t="s">
        <v>13</v>
      </c>
      <c r="G106" s="100">
        <f t="shared" ref="G106:I107" si="10">G107</f>
        <v>50</v>
      </c>
      <c r="H106" s="100">
        <f t="shared" si="10"/>
        <v>0</v>
      </c>
      <c r="I106" s="100">
        <f t="shared" si="10"/>
        <v>0</v>
      </c>
    </row>
    <row r="107" spans="1:9" ht="27" customHeight="1" x14ac:dyDescent="0.35">
      <c r="A107" s="107" t="s">
        <v>89</v>
      </c>
      <c r="B107" s="61"/>
      <c r="C107" s="65" t="s">
        <v>15</v>
      </c>
      <c r="D107" s="65" t="s">
        <v>83</v>
      </c>
      <c r="E107" s="66" t="s">
        <v>135</v>
      </c>
      <c r="F107" s="67" t="s">
        <v>13</v>
      </c>
      <c r="G107" s="101">
        <f t="shared" si="10"/>
        <v>50</v>
      </c>
      <c r="H107" s="101">
        <f t="shared" si="10"/>
        <v>0</v>
      </c>
      <c r="I107" s="101">
        <f t="shared" si="10"/>
        <v>0</v>
      </c>
    </row>
    <row r="108" spans="1:9" ht="44.25" customHeight="1" x14ac:dyDescent="0.35">
      <c r="A108" s="107" t="s">
        <v>95</v>
      </c>
      <c r="B108" s="68"/>
      <c r="C108" s="65" t="s">
        <v>15</v>
      </c>
      <c r="D108" s="65" t="s">
        <v>83</v>
      </c>
      <c r="E108" s="66" t="s">
        <v>135</v>
      </c>
      <c r="F108" s="66">
        <v>200</v>
      </c>
      <c r="G108" s="101">
        <v>50</v>
      </c>
      <c r="H108" s="101">
        <v>0</v>
      </c>
      <c r="I108" s="101">
        <f>H108/G108*100</f>
        <v>0</v>
      </c>
    </row>
    <row r="109" spans="1:9" ht="114" customHeight="1" x14ac:dyDescent="0.35">
      <c r="A109" s="123" t="s">
        <v>145</v>
      </c>
      <c r="B109" s="68"/>
      <c r="C109" s="69" t="s">
        <v>15</v>
      </c>
      <c r="D109" s="69" t="s">
        <v>83</v>
      </c>
      <c r="E109" s="22" t="s">
        <v>138</v>
      </c>
      <c r="F109" s="22" t="s">
        <v>13</v>
      </c>
      <c r="G109" s="93">
        <f t="shared" ref="G109:I110" si="11">G110</f>
        <v>862.7</v>
      </c>
      <c r="H109" s="93">
        <f t="shared" si="11"/>
        <v>789.4</v>
      </c>
      <c r="I109" s="93">
        <f t="shared" si="11"/>
        <v>91.503419496928245</v>
      </c>
    </row>
    <row r="110" spans="1:9" ht="58.5" customHeight="1" x14ac:dyDescent="0.35">
      <c r="A110" s="124" t="s">
        <v>146</v>
      </c>
      <c r="B110" s="68"/>
      <c r="C110" s="70" t="s">
        <v>15</v>
      </c>
      <c r="D110" s="70" t="s">
        <v>83</v>
      </c>
      <c r="E110" s="26" t="s">
        <v>137</v>
      </c>
      <c r="F110" s="26" t="s">
        <v>13</v>
      </c>
      <c r="G110" s="94">
        <f t="shared" si="11"/>
        <v>862.7</v>
      </c>
      <c r="H110" s="94">
        <f t="shared" si="11"/>
        <v>789.4</v>
      </c>
      <c r="I110" s="94">
        <f t="shared" si="11"/>
        <v>91.503419496928245</v>
      </c>
    </row>
    <row r="111" spans="1:9" ht="48.75" customHeight="1" x14ac:dyDescent="0.35">
      <c r="A111" s="71" t="s">
        <v>95</v>
      </c>
      <c r="B111" s="68"/>
      <c r="C111" s="70" t="s">
        <v>15</v>
      </c>
      <c r="D111" s="70" t="s">
        <v>83</v>
      </c>
      <c r="E111" s="26" t="s">
        <v>137</v>
      </c>
      <c r="F111" s="72">
        <v>200</v>
      </c>
      <c r="G111" s="94">
        <v>862.7</v>
      </c>
      <c r="H111" s="94">
        <v>789.4</v>
      </c>
      <c r="I111" s="94">
        <f>H111/G111*100</f>
        <v>91.503419496928245</v>
      </c>
    </row>
    <row r="112" spans="1:9" ht="40.5" customHeight="1" x14ac:dyDescent="0.35">
      <c r="A112" s="73" t="s">
        <v>139</v>
      </c>
      <c r="B112" s="44"/>
      <c r="C112" s="22" t="s">
        <v>15</v>
      </c>
      <c r="D112" s="22" t="s">
        <v>140</v>
      </c>
      <c r="E112" s="15" t="s">
        <v>12</v>
      </c>
      <c r="F112" s="22" t="s">
        <v>13</v>
      </c>
      <c r="G112" s="96">
        <f t="shared" ref="G112:H116" si="12">G113</f>
        <v>13.6</v>
      </c>
      <c r="H112" s="96">
        <f t="shared" si="12"/>
        <v>5</v>
      </c>
      <c r="I112" s="96">
        <f t="shared" ref="I112:I117" si="13">I113</f>
        <v>82.307692307692307</v>
      </c>
    </row>
    <row r="113" spans="1:10" ht="20.25" customHeight="1" x14ac:dyDescent="0.35">
      <c r="A113" s="73" t="s">
        <v>29</v>
      </c>
      <c r="B113" s="44"/>
      <c r="C113" s="22" t="s">
        <v>15</v>
      </c>
      <c r="D113" s="22" t="s">
        <v>140</v>
      </c>
      <c r="E113" s="15" t="s">
        <v>30</v>
      </c>
      <c r="F113" s="22" t="s">
        <v>13</v>
      </c>
      <c r="G113" s="96">
        <f t="shared" si="12"/>
        <v>13.6</v>
      </c>
      <c r="H113" s="96">
        <f t="shared" si="12"/>
        <v>5</v>
      </c>
      <c r="I113" s="96">
        <f t="shared" si="13"/>
        <v>82.307692307692307</v>
      </c>
    </row>
    <row r="114" spans="1:10" ht="32.25" customHeight="1" x14ac:dyDescent="0.35">
      <c r="A114" s="74" t="s">
        <v>31</v>
      </c>
      <c r="B114" s="44"/>
      <c r="C114" s="22" t="s">
        <v>15</v>
      </c>
      <c r="D114" s="22" t="s">
        <v>140</v>
      </c>
      <c r="E114" s="15" t="s">
        <v>32</v>
      </c>
      <c r="F114" s="22" t="s">
        <v>13</v>
      </c>
      <c r="G114" s="96">
        <f t="shared" si="12"/>
        <v>13.6</v>
      </c>
      <c r="H114" s="96">
        <f t="shared" si="12"/>
        <v>5</v>
      </c>
      <c r="I114" s="96">
        <f t="shared" si="13"/>
        <v>82.307692307692307</v>
      </c>
    </row>
    <row r="115" spans="1:10" ht="39" customHeight="1" x14ac:dyDescent="0.35">
      <c r="A115" s="74" t="s">
        <v>33</v>
      </c>
      <c r="B115" s="44"/>
      <c r="C115" s="26" t="s">
        <v>15</v>
      </c>
      <c r="D115" s="26" t="s">
        <v>140</v>
      </c>
      <c r="E115" s="51" t="s">
        <v>102</v>
      </c>
      <c r="F115" s="26" t="s">
        <v>13</v>
      </c>
      <c r="G115" s="97">
        <f t="shared" si="12"/>
        <v>13.6</v>
      </c>
      <c r="H115" s="97">
        <f t="shared" si="12"/>
        <v>5</v>
      </c>
      <c r="I115" s="97">
        <f t="shared" si="13"/>
        <v>82.307692307692307</v>
      </c>
    </row>
    <row r="116" spans="1:10" ht="36.75" customHeight="1" x14ac:dyDescent="0.35">
      <c r="A116" s="74" t="s">
        <v>141</v>
      </c>
      <c r="B116" s="44"/>
      <c r="C116" s="26" t="s">
        <v>15</v>
      </c>
      <c r="D116" s="26" t="s">
        <v>140</v>
      </c>
      <c r="E116" s="51" t="s">
        <v>142</v>
      </c>
      <c r="F116" s="26" t="s">
        <v>13</v>
      </c>
      <c r="G116" s="97">
        <f t="shared" si="12"/>
        <v>13.6</v>
      </c>
      <c r="H116" s="97">
        <f t="shared" si="12"/>
        <v>5</v>
      </c>
      <c r="I116" s="97">
        <f t="shared" si="13"/>
        <v>82.307692307692307</v>
      </c>
    </row>
    <row r="117" spans="1:10" ht="46.5" customHeight="1" x14ac:dyDescent="0.35">
      <c r="A117" s="107" t="s">
        <v>95</v>
      </c>
      <c r="B117" s="68"/>
      <c r="C117" s="26" t="s">
        <v>15</v>
      </c>
      <c r="D117" s="70" t="s">
        <v>140</v>
      </c>
      <c r="E117" s="72" t="s">
        <v>142</v>
      </c>
      <c r="F117" s="72">
        <v>200</v>
      </c>
      <c r="G117" s="97">
        <v>13.6</v>
      </c>
      <c r="H117" s="97">
        <v>5</v>
      </c>
      <c r="I117" s="97">
        <f t="shared" si="13"/>
        <v>82.307692307692307</v>
      </c>
    </row>
    <row r="118" spans="1:10" s="6" customFormat="1" ht="21" customHeight="1" x14ac:dyDescent="0.3">
      <c r="A118" s="138" t="s">
        <v>96</v>
      </c>
      <c r="B118" s="20"/>
      <c r="C118" s="22" t="s">
        <v>97</v>
      </c>
      <c r="D118" s="22" t="s">
        <v>11</v>
      </c>
      <c r="E118" s="22" t="s">
        <v>12</v>
      </c>
      <c r="F118" s="22" t="s">
        <v>13</v>
      </c>
      <c r="G118" s="96">
        <f>G125+G122</f>
        <v>1220.8</v>
      </c>
      <c r="H118" s="96">
        <f>H125+H122</f>
        <v>1209.3</v>
      </c>
      <c r="I118" s="96">
        <f>I119</f>
        <v>82.307692307692307</v>
      </c>
      <c r="J118" s="5"/>
    </row>
    <row r="119" spans="1:10" s="6" customFormat="1" ht="27.75" customHeight="1" x14ac:dyDescent="0.3">
      <c r="A119" s="119" t="s">
        <v>98</v>
      </c>
      <c r="B119" s="20"/>
      <c r="C119" s="22" t="s">
        <v>97</v>
      </c>
      <c r="D119" s="22" t="s">
        <v>10</v>
      </c>
      <c r="E119" s="22" t="s">
        <v>12</v>
      </c>
      <c r="F119" s="22" t="s">
        <v>99</v>
      </c>
      <c r="G119" s="96">
        <f t="shared" ref="G119:H121" si="14">G120</f>
        <v>65</v>
      </c>
      <c r="H119" s="96">
        <f t="shared" si="14"/>
        <v>53.5</v>
      </c>
      <c r="I119" s="96">
        <f>I120</f>
        <v>82.307692307692307</v>
      </c>
      <c r="J119" s="5"/>
    </row>
    <row r="120" spans="1:10" s="6" customFormat="1" ht="27.75" customHeight="1" x14ac:dyDescent="0.3">
      <c r="A120" s="126" t="s">
        <v>29</v>
      </c>
      <c r="B120" s="20"/>
      <c r="C120" s="75" t="s">
        <v>97</v>
      </c>
      <c r="D120" s="75" t="s">
        <v>10</v>
      </c>
      <c r="E120" s="57" t="s">
        <v>100</v>
      </c>
      <c r="F120" s="75" t="s">
        <v>13</v>
      </c>
      <c r="G120" s="97">
        <f t="shared" si="14"/>
        <v>65</v>
      </c>
      <c r="H120" s="97">
        <f t="shared" si="14"/>
        <v>53.5</v>
      </c>
      <c r="I120" s="97">
        <f>I121</f>
        <v>82.307692307692307</v>
      </c>
      <c r="J120" s="5"/>
    </row>
    <row r="121" spans="1:10" s="6" customFormat="1" ht="24.75" customHeight="1" x14ac:dyDescent="0.3">
      <c r="A121" s="139" t="s">
        <v>31</v>
      </c>
      <c r="B121" s="20"/>
      <c r="C121" s="75" t="s">
        <v>97</v>
      </c>
      <c r="D121" s="75" t="s">
        <v>10</v>
      </c>
      <c r="E121" s="57" t="s">
        <v>101</v>
      </c>
      <c r="F121" s="75" t="s">
        <v>13</v>
      </c>
      <c r="G121" s="97">
        <f t="shared" si="14"/>
        <v>65</v>
      </c>
      <c r="H121" s="97">
        <f t="shared" si="14"/>
        <v>53.5</v>
      </c>
      <c r="I121" s="97">
        <f>I122</f>
        <v>82.307692307692307</v>
      </c>
      <c r="J121" s="5"/>
    </row>
    <row r="122" spans="1:10" s="5" customFormat="1" ht="36" x14ac:dyDescent="0.35">
      <c r="A122" s="127" t="s">
        <v>33</v>
      </c>
      <c r="B122" s="44"/>
      <c r="C122" s="75" t="s">
        <v>97</v>
      </c>
      <c r="D122" s="75" t="s">
        <v>10</v>
      </c>
      <c r="E122" s="57" t="s">
        <v>102</v>
      </c>
      <c r="F122" s="75" t="s">
        <v>13</v>
      </c>
      <c r="G122" s="97">
        <f>SUM(G123)</f>
        <v>65</v>
      </c>
      <c r="H122" s="97">
        <f>SUM(H123)</f>
        <v>53.5</v>
      </c>
      <c r="I122" s="97">
        <f>SUM(I123)</f>
        <v>82.307692307692307</v>
      </c>
    </row>
    <row r="123" spans="1:10" ht="41.25" customHeight="1" x14ac:dyDescent="0.35">
      <c r="A123" s="128" t="s">
        <v>103</v>
      </c>
      <c r="B123" s="44"/>
      <c r="C123" s="75" t="s">
        <v>97</v>
      </c>
      <c r="D123" s="75" t="s">
        <v>10</v>
      </c>
      <c r="E123" s="57" t="s">
        <v>104</v>
      </c>
      <c r="F123" s="75" t="s">
        <v>13</v>
      </c>
      <c r="G123" s="97">
        <f>G124</f>
        <v>65</v>
      </c>
      <c r="H123" s="97">
        <f>H124</f>
        <v>53.5</v>
      </c>
      <c r="I123" s="97">
        <f>I124</f>
        <v>82.307692307692307</v>
      </c>
    </row>
    <row r="124" spans="1:10" ht="36.75" customHeight="1" x14ac:dyDescent="0.35">
      <c r="A124" s="124" t="s">
        <v>95</v>
      </c>
      <c r="B124" s="44"/>
      <c r="C124" s="75" t="s">
        <v>97</v>
      </c>
      <c r="D124" s="75" t="s">
        <v>10</v>
      </c>
      <c r="E124" s="57" t="s">
        <v>104</v>
      </c>
      <c r="F124" s="75" t="s">
        <v>26</v>
      </c>
      <c r="G124" s="102">
        <v>65</v>
      </c>
      <c r="H124" s="102">
        <v>53.5</v>
      </c>
      <c r="I124" s="102">
        <f>H124/G124*100</f>
        <v>82.307692307692307</v>
      </c>
    </row>
    <row r="125" spans="1:10" s="5" customFormat="1" ht="27.75" customHeight="1" x14ac:dyDescent="0.3">
      <c r="A125" s="112" t="s">
        <v>105</v>
      </c>
      <c r="B125" s="20"/>
      <c r="C125" s="22" t="s">
        <v>97</v>
      </c>
      <c r="D125" s="22" t="s">
        <v>66</v>
      </c>
      <c r="E125" s="22" t="s">
        <v>12</v>
      </c>
      <c r="F125" s="22" t="s">
        <v>13</v>
      </c>
      <c r="G125" s="93">
        <f>G126</f>
        <v>1155.8</v>
      </c>
      <c r="H125" s="93">
        <f>H126</f>
        <v>1155.8</v>
      </c>
      <c r="I125" s="96">
        <f>H125/G125*100</f>
        <v>100</v>
      </c>
    </row>
    <row r="126" spans="1:10" s="5" customFormat="1" ht="148.5" customHeight="1" x14ac:dyDescent="0.3">
      <c r="A126" s="115" t="s">
        <v>106</v>
      </c>
      <c r="B126" s="20"/>
      <c r="C126" s="22" t="s">
        <v>97</v>
      </c>
      <c r="D126" s="22" t="s">
        <v>66</v>
      </c>
      <c r="E126" s="18" t="s">
        <v>17</v>
      </c>
      <c r="F126" s="22" t="s">
        <v>13</v>
      </c>
      <c r="G126" s="93">
        <f>G139+G127</f>
        <v>1155.8</v>
      </c>
      <c r="H126" s="93">
        <f>H139+H127</f>
        <v>1155.8</v>
      </c>
      <c r="I126" s="96">
        <f>H126/G126*100</f>
        <v>100</v>
      </c>
    </row>
    <row r="127" spans="1:10" s="5" customFormat="1" ht="97.5" customHeight="1" x14ac:dyDescent="0.3">
      <c r="A127" s="140" t="s">
        <v>107</v>
      </c>
      <c r="B127" s="76"/>
      <c r="C127" s="22" t="s">
        <v>97</v>
      </c>
      <c r="D127" s="22" t="s">
        <v>66</v>
      </c>
      <c r="E127" s="22" t="s">
        <v>108</v>
      </c>
      <c r="F127" s="22" t="s">
        <v>13</v>
      </c>
      <c r="G127" s="96">
        <f>G133+G128+G136</f>
        <v>460.09999999999997</v>
      </c>
      <c r="H127" s="96">
        <f>H133+H128+H136</f>
        <v>460.09999999999997</v>
      </c>
      <c r="I127" s="96">
        <f>H127/G127*100</f>
        <v>100</v>
      </c>
    </row>
    <row r="128" spans="1:10" s="5" customFormat="1" ht="59.25" customHeight="1" x14ac:dyDescent="0.3">
      <c r="A128" s="140" t="s">
        <v>109</v>
      </c>
      <c r="B128" s="76"/>
      <c r="C128" s="22" t="s">
        <v>97</v>
      </c>
      <c r="D128" s="22" t="s">
        <v>66</v>
      </c>
      <c r="E128" s="22" t="s">
        <v>110</v>
      </c>
      <c r="F128" s="22" t="s">
        <v>13</v>
      </c>
      <c r="G128" s="96">
        <f t="shared" ref="G128:I129" si="15">G129</f>
        <v>284.39999999999998</v>
      </c>
      <c r="H128" s="96">
        <f t="shared" si="15"/>
        <v>284.39999999999998</v>
      </c>
      <c r="I128" s="96">
        <f t="shared" si="15"/>
        <v>100</v>
      </c>
    </row>
    <row r="129" spans="1:9" s="5" customFormat="1" ht="21.75" customHeight="1" x14ac:dyDescent="0.3">
      <c r="A129" s="117" t="s">
        <v>111</v>
      </c>
      <c r="B129" s="39"/>
      <c r="C129" s="26" t="s">
        <v>97</v>
      </c>
      <c r="D129" s="26" t="s">
        <v>66</v>
      </c>
      <c r="E129" s="28" t="s">
        <v>112</v>
      </c>
      <c r="F129" s="26" t="s">
        <v>13</v>
      </c>
      <c r="G129" s="97">
        <f t="shared" si="15"/>
        <v>284.39999999999998</v>
      </c>
      <c r="H129" s="97">
        <f t="shared" si="15"/>
        <v>284.39999999999998</v>
      </c>
      <c r="I129" s="97">
        <f t="shared" si="15"/>
        <v>100</v>
      </c>
    </row>
    <row r="130" spans="1:9" s="5" customFormat="1" ht="42" customHeight="1" x14ac:dyDescent="0.35">
      <c r="A130" s="124" t="s">
        <v>95</v>
      </c>
      <c r="B130" s="44"/>
      <c r="C130" s="26" t="s">
        <v>97</v>
      </c>
      <c r="D130" s="26" t="s">
        <v>66</v>
      </c>
      <c r="E130" s="28" t="s">
        <v>112</v>
      </c>
      <c r="F130" s="26" t="s">
        <v>26</v>
      </c>
      <c r="G130" s="97">
        <v>284.39999999999998</v>
      </c>
      <c r="H130" s="97">
        <v>284.39999999999998</v>
      </c>
      <c r="I130" s="97">
        <f>H130/G130*100</f>
        <v>100</v>
      </c>
    </row>
    <row r="131" spans="1:9" s="5" customFormat="1" ht="17.25" hidden="1" customHeight="1" x14ac:dyDescent="0.35">
      <c r="A131" s="108"/>
      <c r="B131" s="44"/>
      <c r="C131" s="26"/>
      <c r="D131" s="26"/>
      <c r="E131" s="26"/>
      <c r="F131" s="26"/>
      <c r="G131" s="97"/>
      <c r="H131" s="97"/>
      <c r="I131" s="97"/>
    </row>
    <row r="132" spans="1:9" s="5" customFormat="1" ht="0.75" hidden="1" customHeight="1" x14ac:dyDescent="0.35">
      <c r="A132" s="117"/>
      <c r="B132" s="44"/>
      <c r="C132" s="26"/>
      <c r="D132" s="26"/>
      <c r="E132" s="28"/>
      <c r="F132" s="26"/>
      <c r="G132" s="97"/>
      <c r="H132" s="97"/>
      <c r="I132" s="97"/>
    </row>
    <row r="133" spans="1:9" s="5" customFormat="1" ht="79.5" customHeight="1" x14ac:dyDescent="0.3">
      <c r="A133" s="125" t="s">
        <v>147</v>
      </c>
      <c r="B133" s="54"/>
      <c r="C133" s="22" t="s">
        <v>97</v>
      </c>
      <c r="D133" s="22" t="s">
        <v>66</v>
      </c>
      <c r="E133" s="77" t="s">
        <v>148</v>
      </c>
      <c r="F133" s="22" t="s">
        <v>13</v>
      </c>
      <c r="G133" s="96">
        <f>SUM(G134)</f>
        <v>35.700000000000003</v>
      </c>
      <c r="H133" s="96">
        <f>SUM(H134)</f>
        <v>35.700000000000003</v>
      </c>
      <c r="I133" s="96">
        <f>SUM(I134)</f>
        <v>100</v>
      </c>
    </row>
    <row r="134" spans="1:9" s="5" customFormat="1" ht="41.25" customHeight="1" x14ac:dyDescent="0.35">
      <c r="A134" s="108" t="s">
        <v>149</v>
      </c>
      <c r="B134" s="44"/>
      <c r="C134" s="26" t="s">
        <v>97</v>
      </c>
      <c r="D134" s="26" t="s">
        <v>66</v>
      </c>
      <c r="E134" s="28" t="s">
        <v>150</v>
      </c>
      <c r="F134" s="26" t="s">
        <v>13</v>
      </c>
      <c r="G134" s="97">
        <f>G135</f>
        <v>35.700000000000003</v>
      </c>
      <c r="H134" s="97">
        <f>H135</f>
        <v>35.700000000000003</v>
      </c>
      <c r="I134" s="97">
        <f>I135</f>
        <v>100</v>
      </c>
    </row>
    <row r="135" spans="1:9" s="5" customFormat="1" ht="45.75" customHeight="1" x14ac:dyDescent="0.35">
      <c r="A135" s="124" t="s">
        <v>95</v>
      </c>
      <c r="B135" s="44"/>
      <c r="C135" s="26" t="s">
        <v>97</v>
      </c>
      <c r="D135" s="26" t="s">
        <v>66</v>
      </c>
      <c r="E135" s="28" t="s">
        <v>150</v>
      </c>
      <c r="F135" s="26" t="s">
        <v>26</v>
      </c>
      <c r="G135" s="97">
        <v>35.700000000000003</v>
      </c>
      <c r="H135" s="97">
        <v>35.700000000000003</v>
      </c>
      <c r="I135" s="97">
        <f>H135/G135*100</f>
        <v>100</v>
      </c>
    </row>
    <row r="136" spans="1:9" s="5" customFormat="1" ht="116.25" customHeight="1" x14ac:dyDescent="0.35">
      <c r="A136" s="143" t="s">
        <v>175</v>
      </c>
      <c r="B136" s="44"/>
      <c r="C136" s="22" t="s">
        <v>97</v>
      </c>
      <c r="D136" s="22" t="s">
        <v>66</v>
      </c>
      <c r="E136" s="77" t="s">
        <v>178</v>
      </c>
      <c r="F136" s="22" t="s">
        <v>13</v>
      </c>
      <c r="G136" s="96">
        <f>SUM(G137)</f>
        <v>140</v>
      </c>
      <c r="H136" s="96">
        <f>SUM(H137)</f>
        <v>140</v>
      </c>
      <c r="I136" s="96">
        <f>SUM(I137)</f>
        <v>100</v>
      </c>
    </row>
    <row r="137" spans="1:9" s="5" customFormat="1" ht="45" customHeight="1" x14ac:dyDescent="0.35">
      <c r="A137" s="39" t="s">
        <v>176</v>
      </c>
      <c r="B137" s="44"/>
      <c r="C137" s="26" t="s">
        <v>97</v>
      </c>
      <c r="D137" s="26" t="s">
        <v>66</v>
      </c>
      <c r="E137" s="28" t="s">
        <v>177</v>
      </c>
      <c r="F137" s="26" t="s">
        <v>13</v>
      </c>
      <c r="G137" s="97">
        <f>G138</f>
        <v>140</v>
      </c>
      <c r="H137" s="97">
        <f>H138</f>
        <v>140</v>
      </c>
      <c r="I137" s="97">
        <f>I138</f>
        <v>100</v>
      </c>
    </row>
    <row r="138" spans="1:9" s="5" customFormat="1" ht="47.25" customHeight="1" x14ac:dyDescent="0.35">
      <c r="A138" s="144" t="s">
        <v>161</v>
      </c>
      <c r="B138" s="44"/>
      <c r="C138" s="26" t="s">
        <v>97</v>
      </c>
      <c r="D138" s="26" t="s">
        <v>66</v>
      </c>
      <c r="E138" s="28" t="s">
        <v>177</v>
      </c>
      <c r="F138" s="26" t="s">
        <v>26</v>
      </c>
      <c r="G138" s="97">
        <v>140</v>
      </c>
      <c r="H138" s="97">
        <v>140</v>
      </c>
      <c r="I138" s="97">
        <f>H138/G138*100</f>
        <v>100</v>
      </c>
    </row>
    <row r="139" spans="1:9" s="5" customFormat="1" ht="99" customHeight="1" x14ac:dyDescent="0.35">
      <c r="A139" s="78" t="s">
        <v>160</v>
      </c>
      <c r="B139" s="44"/>
      <c r="C139" s="22" t="s">
        <v>97</v>
      </c>
      <c r="D139" s="22" t="s">
        <v>66</v>
      </c>
      <c r="E139" s="77" t="s">
        <v>167</v>
      </c>
      <c r="F139" s="22" t="s">
        <v>13</v>
      </c>
      <c r="G139" s="96">
        <f>G140</f>
        <v>695.7</v>
      </c>
      <c r="H139" s="96">
        <f>H140</f>
        <v>695.7</v>
      </c>
      <c r="I139" s="96">
        <f>I140</f>
        <v>100</v>
      </c>
    </row>
    <row r="140" spans="1:9" s="5" customFormat="1" ht="133.5" customHeight="1" x14ac:dyDescent="0.3">
      <c r="A140" s="141" t="s">
        <v>168</v>
      </c>
      <c r="B140" s="54"/>
      <c r="C140" s="22" t="s">
        <v>97</v>
      </c>
      <c r="D140" s="22" t="s">
        <v>66</v>
      </c>
      <c r="E140" s="77" t="s">
        <v>166</v>
      </c>
      <c r="F140" s="22" t="s">
        <v>13</v>
      </c>
      <c r="G140" s="96">
        <f>G144+G142</f>
        <v>695.7</v>
      </c>
      <c r="H140" s="96">
        <f>H144+H142</f>
        <v>695.7</v>
      </c>
      <c r="I140" s="96">
        <f>H140/G140*100</f>
        <v>100</v>
      </c>
    </row>
    <row r="141" spans="1:9" s="5" customFormat="1" ht="44.25" customHeight="1" x14ac:dyDescent="0.35">
      <c r="A141" s="78" t="s">
        <v>162</v>
      </c>
      <c r="B141" s="44"/>
      <c r="C141" s="22" t="s">
        <v>97</v>
      </c>
      <c r="D141" s="22" t="s">
        <v>66</v>
      </c>
      <c r="E141" s="77" t="s">
        <v>165</v>
      </c>
      <c r="F141" s="22" t="s">
        <v>13</v>
      </c>
      <c r="G141" s="96">
        <f>G142</f>
        <v>4.5999999999999996</v>
      </c>
      <c r="H141" s="96">
        <f>H142</f>
        <v>4.5999999999999996</v>
      </c>
      <c r="I141" s="96">
        <f>I142</f>
        <v>100</v>
      </c>
    </row>
    <row r="142" spans="1:9" s="5" customFormat="1" ht="47.25" customHeight="1" x14ac:dyDescent="0.35">
      <c r="A142" s="71" t="s">
        <v>161</v>
      </c>
      <c r="B142" s="44"/>
      <c r="C142" s="26" t="s">
        <v>97</v>
      </c>
      <c r="D142" s="26" t="s">
        <v>66</v>
      </c>
      <c r="E142" s="28" t="s">
        <v>165</v>
      </c>
      <c r="F142" s="26" t="s">
        <v>26</v>
      </c>
      <c r="G142" s="97">
        <v>4.5999999999999996</v>
      </c>
      <c r="H142" s="97">
        <v>4.5999999999999996</v>
      </c>
      <c r="I142" s="97">
        <f>H142/G142*100</f>
        <v>100</v>
      </c>
    </row>
    <row r="143" spans="1:9" s="5" customFormat="1" ht="48.75" customHeight="1" x14ac:dyDescent="0.35">
      <c r="A143" s="112" t="s">
        <v>163</v>
      </c>
      <c r="B143" s="44"/>
      <c r="C143" s="22" t="s">
        <v>97</v>
      </c>
      <c r="D143" s="22" t="s">
        <v>66</v>
      </c>
      <c r="E143" s="77" t="s">
        <v>164</v>
      </c>
      <c r="F143" s="22" t="s">
        <v>13</v>
      </c>
      <c r="G143" s="96">
        <f>G144</f>
        <v>691.1</v>
      </c>
      <c r="H143" s="96">
        <f>H144</f>
        <v>691.1</v>
      </c>
      <c r="I143" s="96">
        <f>I144</f>
        <v>100</v>
      </c>
    </row>
    <row r="144" spans="1:9" s="5" customFormat="1" ht="36.75" customHeight="1" x14ac:dyDescent="0.35">
      <c r="A144" s="71" t="s">
        <v>161</v>
      </c>
      <c r="B144" s="44"/>
      <c r="C144" s="26" t="s">
        <v>97</v>
      </c>
      <c r="D144" s="26" t="s">
        <v>66</v>
      </c>
      <c r="E144" s="28" t="s">
        <v>164</v>
      </c>
      <c r="F144" s="26" t="s">
        <v>26</v>
      </c>
      <c r="G144" s="97">
        <v>691.1</v>
      </c>
      <c r="H144" s="97">
        <v>691.1</v>
      </c>
      <c r="I144" s="97">
        <f>H144/G144*100</f>
        <v>100</v>
      </c>
    </row>
    <row r="145" spans="1:11" s="2" customFormat="1" ht="24" customHeight="1" x14ac:dyDescent="0.3">
      <c r="A145" s="125" t="s">
        <v>113</v>
      </c>
      <c r="B145" s="79"/>
      <c r="C145" s="62" t="s">
        <v>114</v>
      </c>
      <c r="D145" s="62" t="s">
        <v>11</v>
      </c>
      <c r="E145" s="63" t="s">
        <v>12</v>
      </c>
      <c r="F145" s="64" t="s">
        <v>13</v>
      </c>
      <c r="G145" s="103">
        <f t="shared" ref="G145:I150" si="16">G146</f>
        <v>1458.5</v>
      </c>
      <c r="H145" s="103">
        <f t="shared" si="16"/>
        <v>1448.6</v>
      </c>
      <c r="I145" s="103">
        <f t="shared" si="16"/>
        <v>99.321220431950636</v>
      </c>
      <c r="J145" s="1"/>
      <c r="K145" s="1"/>
    </row>
    <row r="146" spans="1:11" s="2" customFormat="1" ht="21" customHeight="1" x14ac:dyDescent="0.3">
      <c r="A146" s="125" t="s">
        <v>115</v>
      </c>
      <c r="B146" s="79"/>
      <c r="C146" s="62" t="s">
        <v>114</v>
      </c>
      <c r="D146" s="62" t="s">
        <v>10</v>
      </c>
      <c r="E146" s="63" t="s">
        <v>12</v>
      </c>
      <c r="F146" s="64" t="s">
        <v>13</v>
      </c>
      <c r="G146" s="100">
        <f t="shared" si="16"/>
        <v>1458.5</v>
      </c>
      <c r="H146" s="100">
        <f t="shared" si="16"/>
        <v>1448.6</v>
      </c>
      <c r="I146" s="100">
        <f t="shared" si="16"/>
        <v>99.321220431950636</v>
      </c>
      <c r="J146" s="1"/>
      <c r="K146" s="1"/>
    </row>
    <row r="147" spans="1:11" s="2" customFormat="1" ht="24.75" customHeight="1" x14ac:dyDescent="0.3">
      <c r="A147" s="125" t="s">
        <v>29</v>
      </c>
      <c r="B147" s="79"/>
      <c r="C147" s="62" t="s">
        <v>114</v>
      </c>
      <c r="D147" s="62" t="s">
        <v>10</v>
      </c>
      <c r="E147" s="63" t="s">
        <v>30</v>
      </c>
      <c r="F147" s="64" t="s">
        <v>13</v>
      </c>
      <c r="G147" s="103">
        <f t="shared" si="16"/>
        <v>1458.5</v>
      </c>
      <c r="H147" s="103">
        <f t="shared" si="16"/>
        <v>1448.6</v>
      </c>
      <c r="I147" s="103">
        <f t="shared" si="16"/>
        <v>99.321220431950636</v>
      </c>
      <c r="J147" s="1"/>
      <c r="K147" s="1"/>
    </row>
    <row r="148" spans="1:11" s="2" customFormat="1" ht="41.25" customHeight="1" x14ac:dyDescent="0.3">
      <c r="A148" s="125" t="s">
        <v>31</v>
      </c>
      <c r="B148" s="79"/>
      <c r="C148" s="62" t="s">
        <v>114</v>
      </c>
      <c r="D148" s="62" t="s">
        <v>10</v>
      </c>
      <c r="E148" s="63" t="s">
        <v>32</v>
      </c>
      <c r="F148" s="64" t="s">
        <v>13</v>
      </c>
      <c r="G148" s="103">
        <f t="shared" si="16"/>
        <v>1458.5</v>
      </c>
      <c r="H148" s="103">
        <f t="shared" si="16"/>
        <v>1448.6</v>
      </c>
      <c r="I148" s="103">
        <f t="shared" si="16"/>
        <v>99.321220431950636</v>
      </c>
      <c r="J148" s="1"/>
      <c r="K148" s="1"/>
    </row>
    <row r="149" spans="1:11" s="2" customFormat="1" ht="39.75" customHeight="1" x14ac:dyDescent="0.35">
      <c r="A149" s="108" t="s">
        <v>33</v>
      </c>
      <c r="B149" s="79"/>
      <c r="C149" s="65" t="s">
        <v>114</v>
      </c>
      <c r="D149" s="65" t="s">
        <v>10</v>
      </c>
      <c r="E149" s="66" t="s">
        <v>34</v>
      </c>
      <c r="F149" s="67" t="s">
        <v>13</v>
      </c>
      <c r="G149" s="104">
        <f t="shared" si="16"/>
        <v>1458.5</v>
      </c>
      <c r="H149" s="104">
        <f t="shared" si="16"/>
        <v>1448.6</v>
      </c>
      <c r="I149" s="104">
        <f t="shared" si="16"/>
        <v>99.321220431950636</v>
      </c>
      <c r="J149" s="1"/>
      <c r="K149" s="1"/>
    </row>
    <row r="150" spans="1:11" s="2" customFormat="1" ht="120.75" customHeight="1" x14ac:dyDescent="0.35">
      <c r="A150" s="114" t="s">
        <v>35</v>
      </c>
      <c r="B150" s="79"/>
      <c r="C150" s="67" t="s">
        <v>114</v>
      </c>
      <c r="D150" s="67" t="s">
        <v>10</v>
      </c>
      <c r="E150" s="80" t="s">
        <v>36</v>
      </c>
      <c r="F150" s="67" t="s">
        <v>13</v>
      </c>
      <c r="G150" s="104">
        <f t="shared" si="16"/>
        <v>1458.5</v>
      </c>
      <c r="H150" s="104">
        <f t="shared" si="16"/>
        <v>1448.6</v>
      </c>
      <c r="I150" s="104">
        <f t="shared" si="16"/>
        <v>99.321220431950636</v>
      </c>
      <c r="J150" s="1"/>
      <c r="K150" s="1"/>
    </row>
    <row r="151" spans="1:11" s="2" customFormat="1" ht="27.75" customHeight="1" x14ac:dyDescent="0.35">
      <c r="A151" s="114" t="s">
        <v>37</v>
      </c>
      <c r="B151" s="29"/>
      <c r="C151" s="67" t="s">
        <v>114</v>
      </c>
      <c r="D151" s="67" t="s">
        <v>10</v>
      </c>
      <c r="E151" s="80" t="s">
        <v>36</v>
      </c>
      <c r="F151" s="80">
        <v>500</v>
      </c>
      <c r="G151" s="104">
        <f>G153+G154</f>
        <v>1458.5</v>
      </c>
      <c r="H151" s="104">
        <f>H153+H154</f>
        <v>1448.6</v>
      </c>
      <c r="I151" s="104">
        <f>H151/G151*100</f>
        <v>99.321220431950636</v>
      </c>
      <c r="J151" s="1"/>
      <c r="K151" s="1"/>
    </row>
    <row r="152" spans="1:11" s="2" customFormat="1" ht="19.5" customHeight="1" x14ac:dyDescent="0.3">
      <c r="A152" s="114" t="s">
        <v>49</v>
      </c>
      <c r="B152" s="79"/>
      <c r="C152" s="64"/>
      <c r="D152" s="64"/>
      <c r="E152" s="81"/>
      <c r="F152" s="81"/>
      <c r="G152" s="103"/>
      <c r="H152" s="103"/>
      <c r="I152" s="103"/>
      <c r="J152" s="1"/>
      <c r="K152" s="1"/>
    </row>
    <row r="153" spans="1:11" s="2" customFormat="1" ht="102.75" customHeight="1" x14ac:dyDescent="0.35">
      <c r="A153" s="114" t="s">
        <v>116</v>
      </c>
      <c r="B153" s="79"/>
      <c r="C153" s="67" t="s">
        <v>114</v>
      </c>
      <c r="D153" s="67" t="s">
        <v>10</v>
      </c>
      <c r="E153" s="80" t="s">
        <v>36</v>
      </c>
      <c r="F153" s="80">
        <v>500</v>
      </c>
      <c r="G153" s="104">
        <v>358.8</v>
      </c>
      <c r="H153" s="104">
        <v>350.4</v>
      </c>
      <c r="I153" s="104">
        <f>H153/G153*100</f>
        <v>97.658862876254176</v>
      </c>
      <c r="J153" s="1"/>
      <c r="K153" s="1"/>
    </row>
    <row r="154" spans="1:11" s="2" customFormat="1" ht="82.5" customHeight="1" x14ac:dyDescent="0.35">
      <c r="A154" s="114" t="s">
        <v>117</v>
      </c>
      <c r="B154" s="79"/>
      <c r="C154" s="67" t="s">
        <v>114</v>
      </c>
      <c r="D154" s="67" t="s">
        <v>10</v>
      </c>
      <c r="E154" s="80" t="s">
        <v>36</v>
      </c>
      <c r="F154" s="80">
        <v>500</v>
      </c>
      <c r="G154" s="104">
        <v>1099.7</v>
      </c>
      <c r="H154" s="104">
        <v>1098.2</v>
      </c>
      <c r="I154" s="104">
        <f>H154/G154*100</f>
        <v>99.863599163408196</v>
      </c>
      <c r="J154" s="1"/>
      <c r="K154" s="1"/>
    </row>
    <row r="155" spans="1:11" s="2" customFormat="1" ht="26.25" customHeight="1" x14ac:dyDescent="0.3">
      <c r="A155" s="112" t="s">
        <v>118</v>
      </c>
      <c r="B155" s="32"/>
      <c r="C155" s="22" t="s">
        <v>60</v>
      </c>
      <c r="D155" s="22" t="s">
        <v>11</v>
      </c>
      <c r="E155" s="22" t="s">
        <v>12</v>
      </c>
      <c r="F155" s="22" t="s">
        <v>13</v>
      </c>
      <c r="G155" s="96">
        <f t="shared" ref="G155:I160" si="17">G156</f>
        <v>115.9</v>
      </c>
      <c r="H155" s="96">
        <f t="shared" si="17"/>
        <v>115.6</v>
      </c>
      <c r="I155" s="96">
        <f t="shared" si="17"/>
        <v>99.741156169111292</v>
      </c>
      <c r="J155" s="1"/>
      <c r="K155" s="1"/>
    </row>
    <row r="156" spans="1:11" ht="26.25" customHeight="1" x14ac:dyDescent="0.3">
      <c r="A156" s="112" t="s">
        <v>119</v>
      </c>
      <c r="B156" s="32"/>
      <c r="C156" s="22" t="s">
        <v>60</v>
      </c>
      <c r="D156" s="22" t="s">
        <v>10</v>
      </c>
      <c r="E156" s="22" t="s">
        <v>12</v>
      </c>
      <c r="F156" s="22" t="s">
        <v>13</v>
      </c>
      <c r="G156" s="96">
        <f t="shared" si="17"/>
        <v>115.9</v>
      </c>
      <c r="H156" s="96">
        <f t="shared" si="17"/>
        <v>115.6</v>
      </c>
      <c r="I156" s="96">
        <f t="shared" si="17"/>
        <v>99.741156169111292</v>
      </c>
    </row>
    <row r="157" spans="1:11" ht="21.75" customHeight="1" x14ac:dyDescent="0.3">
      <c r="A157" s="129" t="s">
        <v>29</v>
      </c>
      <c r="B157" s="79"/>
      <c r="C157" s="26" t="s">
        <v>60</v>
      </c>
      <c r="D157" s="26" t="s">
        <v>10</v>
      </c>
      <c r="E157" s="57" t="s">
        <v>100</v>
      </c>
      <c r="F157" s="26" t="s">
        <v>13</v>
      </c>
      <c r="G157" s="97">
        <f t="shared" si="17"/>
        <v>115.9</v>
      </c>
      <c r="H157" s="97">
        <f t="shared" si="17"/>
        <v>115.6</v>
      </c>
      <c r="I157" s="97">
        <f t="shared" si="17"/>
        <v>99.741156169111292</v>
      </c>
    </row>
    <row r="158" spans="1:11" ht="22.5" customHeight="1" x14ac:dyDescent="0.35">
      <c r="A158" s="124" t="s">
        <v>31</v>
      </c>
      <c r="B158" s="82"/>
      <c r="C158" s="26" t="s">
        <v>60</v>
      </c>
      <c r="D158" s="26" t="s">
        <v>10</v>
      </c>
      <c r="E158" s="57" t="s">
        <v>101</v>
      </c>
      <c r="F158" s="26" t="s">
        <v>13</v>
      </c>
      <c r="G158" s="97">
        <f t="shared" si="17"/>
        <v>115.9</v>
      </c>
      <c r="H158" s="97">
        <f t="shared" si="17"/>
        <v>115.6</v>
      </c>
      <c r="I158" s="97">
        <f t="shared" si="17"/>
        <v>99.741156169111292</v>
      </c>
    </row>
    <row r="159" spans="1:11" ht="47.25" customHeight="1" x14ac:dyDescent="0.35">
      <c r="A159" s="130" t="s">
        <v>33</v>
      </c>
      <c r="B159" s="82"/>
      <c r="C159" s="25" t="s">
        <v>60</v>
      </c>
      <c r="D159" s="25" t="s">
        <v>10</v>
      </c>
      <c r="E159" s="83" t="s">
        <v>34</v>
      </c>
      <c r="F159" s="25" t="s">
        <v>13</v>
      </c>
      <c r="G159" s="97">
        <f t="shared" si="17"/>
        <v>115.9</v>
      </c>
      <c r="H159" s="97">
        <f t="shared" si="17"/>
        <v>115.6</v>
      </c>
      <c r="I159" s="97">
        <f t="shared" si="17"/>
        <v>99.741156169111292</v>
      </c>
    </row>
    <row r="160" spans="1:11" ht="80.25" customHeight="1" x14ac:dyDescent="0.35">
      <c r="A160" s="107" t="s">
        <v>120</v>
      </c>
      <c r="B160" s="35"/>
      <c r="C160" s="26" t="s">
        <v>60</v>
      </c>
      <c r="D160" s="26" t="s">
        <v>10</v>
      </c>
      <c r="E160" s="36" t="s">
        <v>121</v>
      </c>
      <c r="F160" s="26" t="s">
        <v>13</v>
      </c>
      <c r="G160" s="97">
        <f t="shared" si="17"/>
        <v>115.9</v>
      </c>
      <c r="H160" s="97">
        <f t="shared" si="17"/>
        <v>115.6</v>
      </c>
      <c r="I160" s="97">
        <f t="shared" si="17"/>
        <v>99.741156169111292</v>
      </c>
    </row>
    <row r="161" spans="1:10" ht="37.5" customHeight="1" x14ac:dyDescent="0.35">
      <c r="A161" s="107" t="s">
        <v>122</v>
      </c>
      <c r="B161" s="35"/>
      <c r="C161" s="26" t="s">
        <v>60</v>
      </c>
      <c r="D161" s="26" t="s">
        <v>10</v>
      </c>
      <c r="E161" s="36" t="s">
        <v>121</v>
      </c>
      <c r="F161" s="26" t="s">
        <v>123</v>
      </c>
      <c r="G161" s="97">
        <v>115.9</v>
      </c>
      <c r="H161" s="97">
        <v>115.6</v>
      </c>
      <c r="I161" s="97">
        <f>H161/G161*100</f>
        <v>99.741156169111292</v>
      </c>
    </row>
    <row r="162" spans="1:10" ht="58.5" customHeight="1" x14ac:dyDescent="0.3">
      <c r="A162" s="142" t="s">
        <v>124</v>
      </c>
      <c r="B162" s="84"/>
      <c r="C162" s="85" t="s">
        <v>125</v>
      </c>
      <c r="D162" s="85" t="s">
        <v>11</v>
      </c>
      <c r="E162" s="86" t="s">
        <v>12</v>
      </c>
      <c r="F162" s="87" t="s">
        <v>13</v>
      </c>
      <c r="G162" s="96">
        <f t="shared" ref="G162:I167" si="18">G163</f>
        <v>375.7</v>
      </c>
      <c r="H162" s="96">
        <f t="shared" si="18"/>
        <v>375.7</v>
      </c>
      <c r="I162" s="96">
        <f t="shared" si="18"/>
        <v>100</v>
      </c>
      <c r="J162" s="7"/>
    </row>
    <row r="163" spans="1:10" ht="39" customHeight="1" x14ac:dyDescent="0.3">
      <c r="A163" s="142" t="s">
        <v>126</v>
      </c>
      <c r="B163" s="84"/>
      <c r="C163" s="85" t="s">
        <v>125</v>
      </c>
      <c r="D163" s="85" t="s">
        <v>66</v>
      </c>
      <c r="E163" s="86" t="s">
        <v>12</v>
      </c>
      <c r="F163" s="87" t="s">
        <v>13</v>
      </c>
      <c r="G163" s="96">
        <f t="shared" si="18"/>
        <v>375.7</v>
      </c>
      <c r="H163" s="96">
        <f t="shared" si="18"/>
        <v>375.7</v>
      </c>
      <c r="I163" s="96">
        <f t="shared" si="18"/>
        <v>100</v>
      </c>
    </row>
    <row r="164" spans="1:10" ht="18" customHeight="1" x14ac:dyDescent="0.3">
      <c r="A164" s="142" t="s">
        <v>29</v>
      </c>
      <c r="B164" s="84"/>
      <c r="C164" s="85" t="s">
        <v>125</v>
      </c>
      <c r="D164" s="85" t="s">
        <v>66</v>
      </c>
      <c r="E164" s="86" t="s">
        <v>30</v>
      </c>
      <c r="F164" s="87" t="s">
        <v>13</v>
      </c>
      <c r="G164" s="96">
        <f t="shared" si="18"/>
        <v>375.7</v>
      </c>
      <c r="H164" s="96">
        <f t="shared" si="18"/>
        <v>375.7</v>
      </c>
      <c r="I164" s="96">
        <f t="shared" si="18"/>
        <v>100</v>
      </c>
    </row>
    <row r="165" spans="1:10" ht="42" customHeight="1" x14ac:dyDescent="0.3">
      <c r="A165" s="142" t="s">
        <v>31</v>
      </c>
      <c r="B165" s="84"/>
      <c r="C165" s="85" t="s">
        <v>125</v>
      </c>
      <c r="D165" s="85" t="s">
        <v>66</v>
      </c>
      <c r="E165" s="86" t="s">
        <v>32</v>
      </c>
      <c r="F165" s="87" t="s">
        <v>13</v>
      </c>
      <c r="G165" s="96">
        <f t="shared" si="18"/>
        <v>375.7</v>
      </c>
      <c r="H165" s="96">
        <f t="shared" si="18"/>
        <v>375.7</v>
      </c>
      <c r="I165" s="96">
        <f t="shared" si="18"/>
        <v>100</v>
      </c>
    </row>
    <row r="166" spans="1:10" ht="42" customHeight="1" x14ac:dyDescent="0.3">
      <c r="A166" s="142" t="s">
        <v>33</v>
      </c>
      <c r="B166" s="84"/>
      <c r="C166" s="85" t="s">
        <v>125</v>
      </c>
      <c r="D166" s="85" t="s">
        <v>66</v>
      </c>
      <c r="E166" s="86" t="s">
        <v>34</v>
      </c>
      <c r="F166" s="87" t="s">
        <v>13</v>
      </c>
      <c r="G166" s="96">
        <f t="shared" si="18"/>
        <v>375.7</v>
      </c>
      <c r="H166" s="96">
        <f t="shared" si="18"/>
        <v>375.7</v>
      </c>
      <c r="I166" s="96">
        <f t="shared" si="18"/>
        <v>100</v>
      </c>
    </row>
    <row r="167" spans="1:10" ht="39.75" customHeight="1" x14ac:dyDescent="0.3">
      <c r="A167" s="142" t="s">
        <v>127</v>
      </c>
      <c r="B167" s="84"/>
      <c r="C167" s="85" t="s">
        <v>125</v>
      </c>
      <c r="D167" s="85" t="s">
        <v>66</v>
      </c>
      <c r="E167" s="86" t="s">
        <v>128</v>
      </c>
      <c r="F167" s="87" t="s">
        <v>13</v>
      </c>
      <c r="G167" s="96">
        <f t="shared" si="18"/>
        <v>375.7</v>
      </c>
      <c r="H167" s="96">
        <f t="shared" si="18"/>
        <v>375.7</v>
      </c>
      <c r="I167" s="96">
        <f t="shared" si="18"/>
        <v>100</v>
      </c>
    </row>
    <row r="168" spans="1:10" ht="22.5" customHeight="1" x14ac:dyDescent="0.3">
      <c r="A168" s="142" t="s">
        <v>37</v>
      </c>
      <c r="B168" s="84"/>
      <c r="C168" s="85" t="s">
        <v>125</v>
      </c>
      <c r="D168" s="85" t="s">
        <v>66</v>
      </c>
      <c r="E168" s="86" t="s">
        <v>128</v>
      </c>
      <c r="F168" s="87" t="s">
        <v>38</v>
      </c>
      <c r="G168" s="96">
        <f>G170</f>
        <v>375.7</v>
      </c>
      <c r="H168" s="96">
        <f>H170</f>
        <v>375.7</v>
      </c>
      <c r="I168" s="96">
        <f>I170</f>
        <v>100</v>
      </c>
    </row>
    <row r="169" spans="1:10" ht="18" customHeight="1" x14ac:dyDescent="0.3">
      <c r="A169" s="142" t="s">
        <v>129</v>
      </c>
      <c r="B169" s="84"/>
      <c r="C169" s="85" t="s">
        <v>125</v>
      </c>
      <c r="D169" s="85" t="s">
        <v>66</v>
      </c>
      <c r="E169" s="86" t="s">
        <v>128</v>
      </c>
      <c r="F169" s="87" t="s">
        <v>130</v>
      </c>
      <c r="G169" s="96">
        <f t="shared" ref="G169:I170" si="19">G170</f>
        <v>375.7</v>
      </c>
      <c r="H169" s="96">
        <f t="shared" si="19"/>
        <v>375.7</v>
      </c>
      <c r="I169" s="96">
        <f t="shared" si="19"/>
        <v>100</v>
      </c>
    </row>
    <row r="170" spans="1:10" ht="80.25" customHeight="1" x14ac:dyDescent="0.3">
      <c r="A170" s="142" t="s">
        <v>131</v>
      </c>
      <c r="B170" s="84"/>
      <c r="C170" s="85" t="s">
        <v>125</v>
      </c>
      <c r="D170" s="85" t="s">
        <v>66</v>
      </c>
      <c r="E170" s="86" t="s">
        <v>128</v>
      </c>
      <c r="F170" s="87" t="s">
        <v>132</v>
      </c>
      <c r="G170" s="96">
        <f t="shared" si="19"/>
        <v>375.7</v>
      </c>
      <c r="H170" s="96">
        <f t="shared" si="19"/>
        <v>375.7</v>
      </c>
      <c r="I170" s="96">
        <f t="shared" si="19"/>
        <v>100</v>
      </c>
    </row>
    <row r="171" spans="1:10" ht="37.5" customHeight="1" x14ac:dyDescent="0.35">
      <c r="A171" s="126" t="s">
        <v>133</v>
      </c>
      <c r="B171" s="35"/>
      <c r="C171" s="75" t="s">
        <v>125</v>
      </c>
      <c r="D171" s="75" t="s">
        <v>66</v>
      </c>
      <c r="E171" s="88" t="s">
        <v>128</v>
      </c>
      <c r="F171" s="89" t="s">
        <v>132</v>
      </c>
      <c r="G171" s="97">
        <v>375.7</v>
      </c>
      <c r="H171" s="97">
        <v>375.7</v>
      </c>
      <c r="I171" s="97">
        <f>H171/G171*100</f>
        <v>100</v>
      </c>
    </row>
    <row r="172" spans="1:10" ht="27" customHeight="1" x14ac:dyDescent="0.35">
      <c r="A172" s="131" t="s">
        <v>134</v>
      </c>
      <c r="B172" s="90"/>
      <c r="C172" s="82"/>
      <c r="D172" s="82"/>
      <c r="E172" s="82"/>
      <c r="F172" s="26"/>
      <c r="G172" s="91">
        <f>G17</f>
        <v>10858.599999999999</v>
      </c>
      <c r="H172" s="91">
        <f>H17</f>
        <v>10012</v>
      </c>
      <c r="I172" s="91"/>
    </row>
    <row r="173" spans="1:10" ht="18" x14ac:dyDescent="0.35">
      <c r="A173" s="13"/>
      <c r="B173" s="13"/>
      <c r="C173" s="13"/>
      <c r="D173" s="13"/>
      <c r="E173" s="13"/>
      <c r="F173" s="13"/>
      <c r="G173" s="13"/>
      <c r="H173" s="13"/>
      <c r="I173" s="13"/>
    </row>
    <row r="174" spans="1:10" ht="18" x14ac:dyDescent="0.35">
      <c r="A174" s="13"/>
      <c r="B174" s="13"/>
      <c r="C174" s="13"/>
      <c r="D174" s="13"/>
      <c r="E174" s="13"/>
      <c r="F174" s="13"/>
      <c r="G174" s="13"/>
      <c r="H174" s="13"/>
      <c r="I174" s="13"/>
    </row>
  </sheetData>
  <sheetProtection selectLockedCells="1" selectUnlockedCells="1"/>
  <mergeCells count="13">
    <mergeCell ref="D15:D16"/>
    <mergeCell ref="E15:E16"/>
    <mergeCell ref="F15:F16"/>
    <mergeCell ref="C2:M9"/>
    <mergeCell ref="G14:G16"/>
    <mergeCell ref="H14:H16"/>
    <mergeCell ref="F13:I13"/>
    <mergeCell ref="A10:I12"/>
    <mergeCell ref="A14:A16"/>
    <mergeCell ref="B14:B16"/>
    <mergeCell ref="C14:F14"/>
    <mergeCell ref="I14:I16"/>
    <mergeCell ref="C15:C16"/>
  </mergeCells>
  <pageMargins left="0.6692913385826772" right="0.19685039370078741" top="0.39370078740157483" bottom="0.39370078740157483" header="0.19685039370078741" footer="0.15748031496062992"/>
  <pageSetup paperSize="9" scale="85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функ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pobeda</dc:creator>
  <cp:lastModifiedBy>pobeda</cp:lastModifiedBy>
  <cp:lastPrinted>2023-09-01T10:26:59Z</cp:lastPrinted>
  <dcterms:created xsi:type="dcterms:W3CDTF">2024-02-13T08:26:48Z</dcterms:created>
  <dcterms:modified xsi:type="dcterms:W3CDTF">2024-02-13T08:26:48Z</dcterms:modified>
</cp:coreProperties>
</file>