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75" windowWidth="15450" windowHeight="9900" activeTab="0"/>
  </bookViews>
  <sheets>
    <sheet name="Бюджет" sheetId="1" r:id="rId1"/>
  </sheets>
  <definedNames>
    <definedName name="APPT" localSheetId="0">'Бюджет'!#REF!</definedName>
    <definedName name="FIO" localSheetId="0">'Бюджет'!$I$21</definedName>
    <definedName name="SIGN" localSheetId="0">'Бюджет'!$C$21:$K$22</definedName>
  </definedNames>
  <calcPr fullCalcOnLoad="1"/>
</workbook>
</file>

<file path=xl/sharedStrings.xml><?xml version="1.0" encoding="utf-8"?>
<sst xmlns="http://schemas.openxmlformats.org/spreadsheetml/2006/main" count="262" uniqueCount="146">
  <si>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</si>
  <si>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</si>
  <si>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</si>
  <si>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</si>
  <si>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</si>
  <si>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</si>
  <si>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</si>
  <si>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</si>
  <si>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</si>
  <si>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</si>
  <si>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</si>
  <si>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</si>
  <si>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</si>
  <si>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</si>
  <si>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</si>
  <si>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</si>
  <si>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</si>
  <si>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</si>
  <si>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</si>
  <si>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</si>
  <si>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</si>
  <si>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</si>
  <si>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</si>
  <si>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</si>
  <si>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</si>
  <si>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</si>
  <si>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Социальное обеспечение населения</t>
  </si>
  <si>
    <t>Охрана семьи и детства</t>
  </si>
  <si>
    <t>тыс.рублей</t>
  </si>
  <si>
    <t>% исполнения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</si>
  <si>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</si>
  <si>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</si>
  <si>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</si>
  <si>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</si>
  <si>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</si>
  <si>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Здравоохранение, физическая культура и спорт</t>
  </si>
  <si>
    <t>Социальная политика</t>
  </si>
  <si>
    <t>Межбюджетные трансферты</t>
  </si>
  <si>
    <t>Общегосударственные вопросы</t>
  </si>
  <si>
    <t>Раздел</t>
  </si>
  <si>
    <t>Подраздел</t>
  </si>
  <si>
    <t>01</t>
  </si>
  <si>
    <t>00</t>
  </si>
  <si>
    <t>02</t>
  </si>
  <si>
    <t>03</t>
  </si>
  <si>
    <t>04</t>
  </si>
  <si>
    <t>06</t>
  </si>
  <si>
    <t>07</t>
  </si>
  <si>
    <t>12</t>
  </si>
  <si>
    <t>14</t>
  </si>
  <si>
    <t>09</t>
  </si>
  <si>
    <t>05</t>
  </si>
  <si>
    <t>10</t>
  </si>
  <si>
    <t>08</t>
  </si>
  <si>
    <t>Другие вопросы в области жилищно-коммунального хозяйства</t>
  </si>
  <si>
    <t>11</t>
  </si>
  <si>
    <t>Иные межбюджетные трансферты</t>
  </si>
  <si>
    <t>Молодежная политика и оздоровление детей</t>
  </si>
  <si>
    <t>Благоустройство</t>
  </si>
  <si>
    <t>13</t>
  </si>
  <si>
    <t xml:space="preserve">Национальная оборона </t>
  </si>
  <si>
    <t xml:space="preserve">Мобилизационная и вневойсковая подготовка </t>
  </si>
  <si>
    <t xml:space="preserve">Обеспечение пожарной безопасности </t>
  </si>
  <si>
    <t>Общеэкономические вопросы</t>
  </si>
  <si>
    <t>Дотации на выравнивание бюджетной обеспеченности субъектов Российской Федерации и муниципальных образований</t>
  </si>
  <si>
    <t>Транспорт</t>
  </si>
  <si>
    <t>Средства массовой информации</t>
  </si>
  <si>
    <t>Судебная система</t>
  </si>
  <si>
    <t>Дорожное хозяйство (дорожные фонды)</t>
  </si>
  <si>
    <t>Код бюджетной классификации</t>
  </si>
  <si>
    <t>0100</t>
  </si>
  <si>
    <t>0104</t>
  </si>
  <si>
    <t>0105</t>
  </si>
  <si>
    <t>0106</t>
  </si>
  <si>
    <t>0111</t>
  </si>
  <si>
    <t>0113</t>
  </si>
  <si>
    <t>0200</t>
  </si>
  <si>
    <t>0203</t>
  </si>
  <si>
    <t>0300</t>
  </si>
  <si>
    <t>0310</t>
  </si>
  <si>
    <t>0400</t>
  </si>
  <si>
    <t>0401</t>
  </si>
  <si>
    <t>0405</t>
  </si>
  <si>
    <t>0409</t>
  </si>
  <si>
    <t>0408</t>
  </si>
  <si>
    <t>0410</t>
  </si>
  <si>
    <t>0412</t>
  </si>
  <si>
    <t>0503</t>
  </si>
  <si>
    <t>0501</t>
  </si>
  <si>
    <t>0502</t>
  </si>
  <si>
    <t>0505</t>
  </si>
  <si>
    <t>0500</t>
  </si>
  <si>
    <t>0603</t>
  </si>
  <si>
    <t>0700</t>
  </si>
  <si>
    <t>0701</t>
  </si>
  <si>
    <t>0702</t>
  </si>
  <si>
    <t>0707</t>
  </si>
  <si>
    <t>0709</t>
  </si>
  <si>
    <t>0800</t>
  </si>
  <si>
    <t>0801</t>
  </si>
  <si>
    <t>0802</t>
  </si>
  <si>
    <t>0804</t>
  </si>
  <si>
    <t>1000</t>
  </si>
  <si>
    <t>1003</t>
  </si>
  <si>
    <t>1004</t>
  </si>
  <si>
    <t>1100</t>
  </si>
  <si>
    <t>1200</t>
  </si>
  <si>
    <t>1202</t>
  </si>
  <si>
    <t>1400</t>
  </si>
  <si>
    <t>1401</t>
  </si>
  <si>
    <t>1403</t>
  </si>
  <si>
    <t>1</t>
  </si>
  <si>
    <t>2</t>
  </si>
  <si>
    <t>3</t>
  </si>
  <si>
    <t>4</t>
  </si>
  <si>
    <t>Наименование  показателя</t>
  </si>
  <si>
    <t>ИТОГО</t>
  </si>
  <si>
    <t>Культура, кинематография</t>
  </si>
  <si>
    <t>Другие вопросы в области культуры, кинематографии</t>
  </si>
  <si>
    <t>0600</t>
  </si>
  <si>
    <t>1001</t>
  </si>
  <si>
    <t>Пенсионное обеспечение</t>
  </si>
  <si>
    <t>Прочие межбюджетные трансферты общего характера</t>
  </si>
  <si>
    <t>Дефицит(-),  профицит (+)</t>
  </si>
  <si>
    <t>Приложение 4                                   к постановлению администрации Княгининского района Нижегородской области от_________________№____</t>
  </si>
  <si>
    <t>1105</t>
  </si>
  <si>
    <t>Другие вопросы в области физической культуры и спорта</t>
  </si>
  <si>
    <t>0703</t>
  </si>
  <si>
    <t>Дополнительное образование детей</t>
  </si>
  <si>
    <t>0102</t>
  </si>
  <si>
    <t>Спорт высших достижений</t>
  </si>
  <si>
    <t>1103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</si>
  <si>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</si>
  <si>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</si>
  <si>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1102</t>
  </si>
  <si>
    <t>Массовый спорт</t>
  </si>
  <si>
    <t>0309</t>
  </si>
  <si>
    <t>Гражданская оборона</t>
  </si>
  <si>
    <t>План на 2023 год</t>
  </si>
  <si>
    <t>0402</t>
  </si>
  <si>
    <t xml:space="preserve">Начальник финансового управления
администрации муниципального округа                                                                                              Н.А. Ильичева
</t>
  </si>
  <si>
    <t>Топливно-энергетический комплекс</t>
  </si>
  <si>
    <t>1101</t>
  </si>
  <si>
    <t>Физическая культура</t>
  </si>
  <si>
    <t>Исполнено на 01.12.2023 года</t>
  </si>
  <si>
    <t>Расходы бюджета округа по разделам, подразделам классификации расходов бюджетов по состоянию на 01 декабря 2023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</si>
</sst>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0"/>
      <name val="Times New Roman"/>
      <family val="1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C00000"/>
      <name val="Times New Roman"/>
      <family val="1"/>
    </font>
    <font>
      <b/>
      <sz val="14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/>
    </xf>
    <xf numFmtId="173" fontId="3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wrapText="1"/>
    </xf>
    <xf numFmtId="4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3" fontId="3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72" fontId="4" fillId="0" borderId="10" xfId="0" applyNumberFormat="1" applyFont="1" applyFill="1" applyBorder="1" applyAlignment="1">
      <alignment horizontal="center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3" fillId="0" borderId="10" xfId="0" applyNumberFormat="1" applyFont="1" applyFill="1" applyBorder="1" applyAlignment="1">
      <alignment horizontal="center" vertical="center" wrapText="1"/>
    </xf>
    <xf numFmtId="172" fontId="43" fillId="0" borderId="10" xfId="0" applyNumberFormat="1" applyFont="1" applyFill="1" applyBorder="1" applyAlignment="1">
      <alignment horizontal="center" vertical="center"/>
    </xf>
    <xf numFmtId="172" fontId="44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94"/>
  <sheetViews>
    <sheetView showGridLines="0" tabSelected="1" zoomScalePageLayoutView="0" workbookViewId="0" topLeftCell="A52">
      <selection activeCell="M22" sqref="M22"/>
    </sheetView>
  </sheetViews>
  <sheetFormatPr defaultColWidth="9.140625" defaultRowHeight="12.75" customHeight="1" outlineLevelRow="1"/>
  <cols>
    <col min="1" max="1" width="8.00390625" style="1" customWidth="1"/>
    <col min="2" max="2" width="9.140625" style="1" customWidth="1"/>
    <col min="3" max="3" width="61.140625" style="1" customWidth="1"/>
    <col min="4" max="4" width="10.140625" style="1" hidden="1" customWidth="1"/>
    <col min="5" max="5" width="13.140625" style="1" hidden="1" customWidth="1"/>
    <col min="6" max="6" width="17.57421875" style="1" customWidth="1"/>
    <col min="7" max="7" width="17.8515625" style="1" customWidth="1"/>
    <col min="8" max="8" width="21.28125" style="1" customWidth="1"/>
    <col min="9" max="9" width="9.57421875" style="1" bestFit="1" customWidth="1"/>
    <col min="10" max="10" width="13.140625" style="1" bestFit="1" customWidth="1"/>
    <col min="11" max="11" width="9.140625" style="1" customWidth="1"/>
    <col min="12" max="12" width="10.140625" style="1" bestFit="1" customWidth="1"/>
    <col min="13" max="16384" width="9.140625" style="1" customWidth="1"/>
  </cols>
  <sheetData>
    <row r="1" spans="7:8" ht="25.5" customHeight="1" hidden="1" outlineLevel="1">
      <c r="G1" s="43" t="s">
        <v>124</v>
      </c>
      <c r="H1" s="43"/>
    </row>
    <row r="2" spans="7:8" ht="12" customHeight="1" hidden="1" outlineLevel="1">
      <c r="G2" s="43"/>
      <c r="H2" s="43"/>
    </row>
    <row r="3" spans="7:8" ht="12" customHeight="1" hidden="1" outlineLevel="1">
      <c r="G3" s="43"/>
      <c r="H3" s="43"/>
    </row>
    <row r="4" spans="7:8" ht="12" customHeight="1" hidden="1" outlineLevel="1">
      <c r="G4" s="43"/>
      <c r="H4" s="43"/>
    </row>
    <row r="5" spans="7:8" ht="12" customHeight="1" hidden="1" outlineLevel="1">
      <c r="G5" s="43"/>
      <c r="H5" s="43"/>
    </row>
    <row r="6" spans="7:8" ht="12" customHeight="1" hidden="1" outlineLevel="1">
      <c r="G6" s="43"/>
      <c r="H6" s="43"/>
    </row>
    <row r="7" ht="12" customHeight="1" hidden="1" outlineLevel="1"/>
    <row r="8" ht="12" customHeight="1" hidden="1" outlineLevel="1"/>
    <row r="10" spans="1:8" ht="40.5" customHeight="1">
      <c r="A10" s="42" t="s">
        <v>145</v>
      </c>
      <c r="B10" s="42"/>
      <c r="C10" s="42"/>
      <c r="D10" s="42"/>
      <c r="E10" s="42"/>
      <c r="F10" s="42"/>
      <c r="G10" s="42"/>
      <c r="H10" s="42"/>
    </row>
    <row r="11" spans="1:8" ht="18.75">
      <c r="A11" s="46"/>
      <c r="B11" s="46"/>
      <c r="C11" s="46"/>
      <c r="D11" s="46"/>
      <c r="E11" s="46"/>
      <c r="F11" s="46"/>
      <c r="G11" s="46"/>
      <c r="H11" s="46"/>
    </row>
    <row r="12" ht="18.75">
      <c r="H12" s="2" t="s">
        <v>28</v>
      </c>
    </row>
    <row r="13" spans="1:13" ht="56.25">
      <c r="A13" s="40" t="s">
        <v>69</v>
      </c>
      <c r="B13" s="44"/>
      <c r="C13" s="3" t="s">
        <v>115</v>
      </c>
      <c r="D13" s="4" t="s">
        <v>39</v>
      </c>
      <c r="E13" s="4" t="s">
        <v>40</v>
      </c>
      <c r="F13" s="3" t="s">
        <v>138</v>
      </c>
      <c r="G13" s="3" t="s">
        <v>144</v>
      </c>
      <c r="H13" s="5" t="s">
        <v>29</v>
      </c>
      <c r="I13" s="51"/>
      <c r="J13" s="52"/>
      <c r="L13" s="52"/>
      <c r="M13" s="52"/>
    </row>
    <row r="14" spans="1:8" ht="18.75">
      <c r="A14" s="40" t="s">
        <v>111</v>
      </c>
      <c r="B14" s="44"/>
      <c r="C14" s="3" t="s">
        <v>112</v>
      </c>
      <c r="D14" s="3"/>
      <c r="E14" s="3"/>
      <c r="F14" s="3" t="s">
        <v>113</v>
      </c>
      <c r="G14" s="3" t="s">
        <v>114</v>
      </c>
      <c r="H14" s="5">
        <v>5</v>
      </c>
    </row>
    <row r="15" spans="1:10" s="9" customFormat="1" ht="18.75">
      <c r="A15" s="45" t="s">
        <v>70</v>
      </c>
      <c r="B15" s="44"/>
      <c r="C15" s="4" t="s">
        <v>38</v>
      </c>
      <c r="D15" s="4" t="s">
        <v>41</v>
      </c>
      <c r="E15" s="4" t="s">
        <v>42</v>
      </c>
      <c r="F15" s="6">
        <f>F16+F18+F19+F20+F21+F22+F17</f>
        <v>87240.59999999999</v>
      </c>
      <c r="G15" s="6">
        <f>G16+G18+G19+G20+G21+G22+G17</f>
        <v>62658.5</v>
      </c>
      <c r="H15" s="7">
        <f>G15/F15*100</f>
        <v>71.82263762514242</v>
      </c>
      <c r="I15" s="8"/>
      <c r="J15" s="8"/>
    </row>
    <row r="16" spans="1:8" ht="42.75" customHeight="1" outlineLevel="1">
      <c r="A16" s="40" t="s">
        <v>129</v>
      </c>
      <c r="B16" s="41"/>
      <c r="C16" s="10" t="s">
        <v>1</v>
      </c>
      <c r="D16" s="3"/>
      <c r="E16" s="3"/>
      <c r="F16" s="11">
        <v>2271.2</v>
      </c>
      <c r="G16" s="11">
        <v>1891.2</v>
      </c>
      <c r="H16" s="12">
        <f aca="true" t="shared" si="0" ref="H16:H81">G16/F16*100</f>
        <v>83.26875660443818</v>
      </c>
    </row>
    <row r="17" spans="1:8" ht="67.5" customHeight="1" outlineLevel="1">
      <c r="A17" s="40" t="s">
        <v>132</v>
      </c>
      <c r="B17" s="41"/>
      <c r="C17" s="34" t="s">
        <v>133</v>
      </c>
      <c r="D17" s="3"/>
      <c r="E17" s="3"/>
      <c r="F17" s="11">
        <v>1267.9</v>
      </c>
      <c r="G17" s="11">
        <v>1018.8</v>
      </c>
      <c r="H17" s="12">
        <f t="shared" si="0"/>
        <v>80.35334016878302</v>
      </c>
    </row>
    <row r="18" spans="1:8" ht="60" customHeight="1">
      <c r="A18" s="40" t="s">
        <v>71</v>
      </c>
      <c r="B18" s="44"/>
      <c r="C18" s="10" t="s">
        <v>2</v>
      </c>
      <c r="D18" s="3" t="s">
        <v>41</v>
      </c>
      <c r="E18" s="3" t="s">
        <v>45</v>
      </c>
      <c r="F18" s="11">
        <v>35999.2</v>
      </c>
      <c r="G18" s="13">
        <v>28460</v>
      </c>
      <c r="H18" s="12">
        <f t="shared" si="0"/>
        <v>79.05731238471967</v>
      </c>
    </row>
    <row r="19" spans="1:10" ht="27" customHeight="1">
      <c r="A19" s="40" t="s">
        <v>72</v>
      </c>
      <c r="B19" s="44"/>
      <c r="C19" s="10" t="s">
        <v>67</v>
      </c>
      <c r="D19" s="3"/>
      <c r="E19" s="3"/>
      <c r="F19" s="11">
        <v>1.6</v>
      </c>
      <c r="G19" s="13">
        <v>0</v>
      </c>
      <c r="H19" s="12">
        <f t="shared" si="0"/>
        <v>0</v>
      </c>
      <c r="J19" s="14"/>
    </row>
    <row r="20" spans="1:8" ht="56.25">
      <c r="A20" s="40" t="s">
        <v>73</v>
      </c>
      <c r="B20" s="44"/>
      <c r="C20" s="10" t="s">
        <v>3</v>
      </c>
      <c r="D20" s="3" t="s">
        <v>41</v>
      </c>
      <c r="E20" s="3" t="s">
        <v>46</v>
      </c>
      <c r="F20" s="11">
        <v>13564.4</v>
      </c>
      <c r="G20" s="11">
        <v>11476.2</v>
      </c>
      <c r="H20" s="12">
        <f t="shared" si="0"/>
        <v>84.60529031877563</v>
      </c>
    </row>
    <row r="21" spans="1:13" ht="20.25" customHeight="1">
      <c r="A21" s="40" t="s">
        <v>74</v>
      </c>
      <c r="B21" s="44"/>
      <c r="C21" s="10" t="s">
        <v>4</v>
      </c>
      <c r="D21" s="3" t="s">
        <v>41</v>
      </c>
      <c r="E21" s="3" t="s">
        <v>55</v>
      </c>
      <c r="F21" s="11">
        <v>6922.4</v>
      </c>
      <c r="G21" s="11">
        <v>0</v>
      </c>
      <c r="H21" s="12">
        <f t="shared" si="0"/>
        <v>0</v>
      </c>
      <c r="J21" s="15"/>
      <c r="M21" s="15"/>
    </row>
    <row r="22" spans="1:13" ht="27" customHeight="1">
      <c r="A22" s="40" t="s">
        <v>75</v>
      </c>
      <c r="B22" s="44"/>
      <c r="C22" s="10" t="s">
        <v>5</v>
      </c>
      <c r="D22" s="3" t="s">
        <v>41</v>
      </c>
      <c r="E22" s="3" t="s">
        <v>59</v>
      </c>
      <c r="F22" s="11">
        <v>27213.9</v>
      </c>
      <c r="G22" s="11">
        <v>19812.3</v>
      </c>
      <c r="H22" s="12">
        <f t="shared" si="0"/>
        <v>72.8021342034769</v>
      </c>
      <c r="J22" s="15"/>
      <c r="M22" s="15"/>
    </row>
    <row r="23" spans="1:9" ht="18.75">
      <c r="A23" s="45" t="s">
        <v>76</v>
      </c>
      <c r="B23" s="44"/>
      <c r="C23" s="4" t="s">
        <v>60</v>
      </c>
      <c r="D23" s="4" t="s">
        <v>43</v>
      </c>
      <c r="E23" s="4" t="s">
        <v>42</v>
      </c>
      <c r="F23" s="6">
        <f>F24</f>
        <v>298.1</v>
      </c>
      <c r="G23" s="6">
        <f>G24</f>
        <v>235.3</v>
      </c>
      <c r="H23" s="7">
        <f t="shared" si="0"/>
        <v>78.93324387789332</v>
      </c>
      <c r="I23" s="16"/>
    </row>
    <row r="24" spans="1:8" ht="23.25" customHeight="1">
      <c r="A24" s="40" t="s">
        <v>77</v>
      </c>
      <c r="B24" s="44"/>
      <c r="C24" s="10" t="s">
        <v>61</v>
      </c>
      <c r="D24" s="3" t="s">
        <v>43</v>
      </c>
      <c r="E24" s="3" t="s">
        <v>44</v>
      </c>
      <c r="F24" s="11">
        <v>298.1</v>
      </c>
      <c r="G24" s="11">
        <v>235.3</v>
      </c>
      <c r="H24" s="12">
        <f t="shared" si="0"/>
        <v>78.93324387789332</v>
      </c>
    </row>
    <row r="25" spans="1:8" s="9" customFormat="1" ht="37.5" collapsed="1">
      <c r="A25" s="45" t="s">
        <v>78</v>
      </c>
      <c r="B25" s="44"/>
      <c r="C25" s="4" t="s">
        <v>30</v>
      </c>
      <c r="D25" s="4" t="s">
        <v>44</v>
      </c>
      <c r="E25" s="4" t="s">
        <v>42</v>
      </c>
      <c r="F25" s="6">
        <f>F28+F27</f>
        <v>24562.100000000002</v>
      </c>
      <c r="G25" s="6">
        <f>G28+G27</f>
        <v>19621</v>
      </c>
      <c r="H25" s="7">
        <f t="shared" si="0"/>
        <v>79.8832347397006</v>
      </c>
    </row>
    <row r="26" spans="1:8" ht="18.75" hidden="1" outlineLevel="1">
      <c r="A26" s="3" t="s">
        <v>44</v>
      </c>
      <c r="B26" s="3" t="s">
        <v>43</v>
      </c>
      <c r="C26" s="10" t="s">
        <v>6</v>
      </c>
      <c r="D26" s="3" t="s">
        <v>44</v>
      </c>
      <c r="E26" s="3" t="s">
        <v>43</v>
      </c>
      <c r="F26" s="11"/>
      <c r="G26" s="11"/>
      <c r="H26" s="7" t="e">
        <f t="shared" si="0"/>
        <v>#DIV/0!</v>
      </c>
    </row>
    <row r="27" spans="1:8" ht="18.75" outlineLevel="1">
      <c r="A27" s="40" t="s">
        <v>136</v>
      </c>
      <c r="B27" s="41"/>
      <c r="C27" s="10" t="s">
        <v>137</v>
      </c>
      <c r="D27" s="3"/>
      <c r="E27" s="3"/>
      <c r="F27" s="11">
        <v>53.2</v>
      </c>
      <c r="G27" s="11">
        <v>53.2</v>
      </c>
      <c r="H27" s="12">
        <f t="shared" si="0"/>
        <v>100</v>
      </c>
    </row>
    <row r="28" spans="1:8" ht="23.25" customHeight="1">
      <c r="A28" s="40" t="s">
        <v>79</v>
      </c>
      <c r="B28" s="44"/>
      <c r="C28" s="10" t="s">
        <v>62</v>
      </c>
      <c r="D28" s="3" t="s">
        <v>44</v>
      </c>
      <c r="E28" s="3" t="s">
        <v>52</v>
      </c>
      <c r="F28" s="11">
        <v>24508.9</v>
      </c>
      <c r="G28" s="37">
        <v>19567.8</v>
      </c>
      <c r="H28" s="12">
        <f t="shared" si="0"/>
        <v>79.83956848328566</v>
      </c>
    </row>
    <row r="29" spans="1:8" s="9" customFormat="1" ht="18.75">
      <c r="A29" s="45" t="s">
        <v>80</v>
      </c>
      <c r="B29" s="44"/>
      <c r="C29" s="4" t="s">
        <v>31</v>
      </c>
      <c r="D29" s="4" t="s">
        <v>45</v>
      </c>
      <c r="E29" s="4" t="s">
        <v>42</v>
      </c>
      <c r="F29" s="6">
        <f>SUM(F30:F37)</f>
        <v>87047.4</v>
      </c>
      <c r="G29" s="6">
        <f>SUM(G30:G37)</f>
        <v>69021.09999999999</v>
      </c>
      <c r="H29" s="7">
        <f t="shared" si="0"/>
        <v>79.29139756040962</v>
      </c>
    </row>
    <row r="30" spans="1:12" s="9" customFormat="1" ht="18.75">
      <c r="A30" s="40" t="s">
        <v>81</v>
      </c>
      <c r="B30" s="44"/>
      <c r="C30" s="10" t="s">
        <v>63</v>
      </c>
      <c r="D30" s="3" t="s">
        <v>45</v>
      </c>
      <c r="E30" s="3" t="s">
        <v>41</v>
      </c>
      <c r="F30" s="11">
        <v>266</v>
      </c>
      <c r="G30" s="11">
        <v>224.8</v>
      </c>
      <c r="H30" s="12">
        <v>0</v>
      </c>
      <c r="I30" s="8"/>
      <c r="L30" s="8"/>
    </row>
    <row r="31" spans="1:12" s="9" customFormat="1" ht="18.75">
      <c r="A31" s="40" t="s">
        <v>139</v>
      </c>
      <c r="B31" s="44"/>
      <c r="C31" s="10" t="s">
        <v>141</v>
      </c>
      <c r="D31" s="3"/>
      <c r="E31" s="3"/>
      <c r="F31" s="11">
        <v>279.2</v>
      </c>
      <c r="G31" s="11">
        <v>236.3</v>
      </c>
      <c r="H31" s="12"/>
      <c r="I31" s="8"/>
      <c r="L31" s="8"/>
    </row>
    <row r="32" spans="1:10" ht="18.75">
      <c r="A32" s="40" t="s">
        <v>82</v>
      </c>
      <c r="B32" s="44"/>
      <c r="C32" s="10" t="s">
        <v>7</v>
      </c>
      <c r="D32" s="3" t="s">
        <v>45</v>
      </c>
      <c r="E32" s="3" t="s">
        <v>51</v>
      </c>
      <c r="F32" s="11">
        <v>47195.9</v>
      </c>
      <c r="G32" s="11">
        <v>46388.3</v>
      </c>
      <c r="H32" s="12">
        <f>G32/F32*100</f>
        <v>98.28883441146371</v>
      </c>
      <c r="I32" s="15"/>
      <c r="J32" s="16"/>
    </row>
    <row r="33" spans="1:13" ht="18.75">
      <c r="A33" s="40" t="s">
        <v>84</v>
      </c>
      <c r="B33" s="44"/>
      <c r="C33" s="10" t="s">
        <v>65</v>
      </c>
      <c r="D33" s="3" t="s">
        <v>45</v>
      </c>
      <c r="E33" s="3" t="s">
        <v>53</v>
      </c>
      <c r="F33" s="11">
        <v>9174.7</v>
      </c>
      <c r="G33" s="11">
        <v>3736</v>
      </c>
      <c r="H33" s="12">
        <f>G33/F33*100</f>
        <v>40.720677515341094</v>
      </c>
      <c r="I33" s="15"/>
      <c r="J33" s="15"/>
      <c r="L33" s="15"/>
      <c r="M33" s="15"/>
    </row>
    <row r="34" spans="1:13" ht="18.75">
      <c r="A34" s="40" t="s">
        <v>83</v>
      </c>
      <c r="B34" s="44"/>
      <c r="C34" s="10" t="s">
        <v>68</v>
      </c>
      <c r="D34" s="3" t="s">
        <v>45</v>
      </c>
      <c r="E34" s="3" t="s">
        <v>50</v>
      </c>
      <c r="F34" s="11">
        <v>22313.7</v>
      </c>
      <c r="G34" s="11">
        <v>13715.3</v>
      </c>
      <c r="H34" s="12">
        <v>0</v>
      </c>
      <c r="I34" s="15"/>
      <c r="J34" s="15"/>
      <c r="L34" s="15"/>
      <c r="M34" s="15"/>
    </row>
    <row r="35" spans="1:8" ht="18.75" hidden="1">
      <c r="A35" s="40" t="s">
        <v>84</v>
      </c>
      <c r="B35" s="44"/>
      <c r="C35" s="10" t="s">
        <v>65</v>
      </c>
      <c r="D35" s="3" t="s">
        <v>45</v>
      </c>
      <c r="E35" s="3" t="s">
        <v>53</v>
      </c>
      <c r="F35" s="11"/>
      <c r="G35" s="11"/>
      <c r="H35" s="12" t="e">
        <f>G35/F35*100</f>
        <v>#DIV/0!</v>
      </c>
    </row>
    <row r="36" spans="1:8" ht="18.75">
      <c r="A36" s="40" t="s">
        <v>85</v>
      </c>
      <c r="B36" s="44"/>
      <c r="C36" s="10" t="s">
        <v>8</v>
      </c>
      <c r="D36" s="3" t="s">
        <v>45</v>
      </c>
      <c r="E36" s="3" t="s">
        <v>52</v>
      </c>
      <c r="F36" s="11">
        <v>945.2</v>
      </c>
      <c r="G36" s="11">
        <v>582</v>
      </c>
      <c r="H36" s="12">
        <f t="shared" si="0"/>
        <v>61.57426999576809</v>
      </c>
    </row>
    <row r="37" spans="1:8" ht="37.5">
      <c r="A37" s="40" t="s">
        <v>86</v>
      </c>
      <c r="B37" s="44"/>
      <c r="C37" s="10" t="s">
        <v>9</v>
      </c>
      <c r="D37" s="3" t="s">
        <v>45</v>
      </c>
      <c r="E37" s="3" t="s">
        <v>48</v>
      </c>
      <c r="F37" s="11">
        <v>6872.7</v>
      </c>
      <c r="G37" s="11">
        <v>4138.4</v>
      </c>
      <c r="H37" s="12">
        <f t="shared" si="0"/>
        <v>60.21505376344085</v>
      </c>
    </row>
    <row r="38" spans="1:8" s="9" customFormat="1" ht="18.75">
      <c r="A38" s="45" t="s">
        <v>91</v>
      </c>
      <c r="B38" s="44"/>
      <c r="C38" s="4" t="s">
        <v>32</v>
      </c>
      <c r="D38" s="4" t="s">
        <v>51</v>
      </c>
      <c r="E38" s="4" t="s">
        <v>42</v>
      </c>
      <c r="F38" s="6">
        <f>SUM(F39:F43)</f>
        <v>99297.3</v>
      </c>
      <c r="G38" s="6">
        <f>SUM(G39:G43)</f>
        <v>76762</v>
      </c>
      <c r="H38" s="7">
        <f t="shared" si="0"/>
        <v>77.30522380769668</v>
      </c>
    </row>
    <row r="39" spans="1:8" ht="0.75" customHeight="1" hidden="1">
      <c r="A39" s="40" t="s">
        <v>88</v>
      </c>
      <c r="B39" s="41"/>
      <c r="C39" s="31" t="s">
        <v>10</v>
      </c>
      <c r="D39" s="3"/>
      <c r="E39" s="3"/>
      <c r="F39" s="11">
        <v>0</v>
      </c>
      <c r="G39" s="11">
        <v>0</v>
      </c>
      <c r="H39" s="12" t="e">
        <f t="shared" si="0"/>
        <v>#DIV/0!</v>
      </c>
    </row>
    <row r="40" spans="1:8" ht="19.5" customHeight="1">
      <c r="A40" s="40" t="s">
        <v>88</v>
      </c>
      <c r="B40" s="41"/>
      <c r="C40" s="32" t="s">
        <v>10</v>
      </c>
      <c r="D40" s="3"/>
      <c r="E40" s="3"/>
      <c r="F40" s="11">
        <v>3656.8</v>
      </c>
      <c r="G40" s="11">
        <v>2454.1</v>
      </c>
      <c r="H40" s="12">
        <f t="shared" si="0"/>
        <v>67.11058849267118</v>
      </c>
    </row>
    <row r="41" spans="1:8" ht="18.75">
      <c r="A41" s="40" t="s">
        <v>89</v>
      </c>
      <c r="B41" s="44"/>
      <c r="C41" s="10" t="s">
        <v>11</v>
      </c>
      <c r="D41" s="3" t="s">
        <v>51</v>
      </c>
      <c r="E41" s="3" t="s">
        <v>43</v>
      </c>
      <c r="F41" s="11">
        <v>20554.6</v>
      </c>
      <c r="G41" s="11">
        <v>16328.7</v>
      </c>
      <c r="H41" s="12">
        <f t="shared" si="0"/>
        <v>79.44061183384741</v>
      </c>
    </row>
    <row r="42" spans="1:8" ht="23.25" customHeight="1">
      <c r="A42" s="40" t="s">
        <v>87</v>
      </c>
      <c r="B42" s="44"/>
      <c r="C42" s="10" t="s">
        <v>58</v>
      </c>
      <c r="D42" s="3" t="s">
        <v>51</v>
      </c>
      <c r="E42" s="3" t="s">
        <v>44</v>
      </c>
      <c r="F42" s="38">
        <v>45367.9</v>
      </c>
      <c r="G42" s="13">
        <v>41736.7</v>
      </c>
      <c r="H42" s="12">
        <f t="shared" si="0"/>
        <v>91.99610297148423</v>
      </c>
    </row>
    <row r="43" spans="1:8" ht="37.5" outlineLevel="1">
      <c r="A43" s="40" t="s">
        <v>90</v>
      </c>
      <c r="B43" s="44"/>
      <c r="C43" s="10" t="s">
        <v>54</v>
      </c>
      <c r="D43" s="3"/>
      <c r="E43" s="3"/>
      <c r="F43" s="13">
        <v>29718</v>
      </c>
      <c r="G43" s="38">
        <v>16242.5</v>
      </c>
      <c r="H43" s="12">
        <v>0</v>
      </c>
    </row>
    <row r="44" spans="1:13" s="9" customFormat="1" ht="18.75">
      <c r="A44" s="45" t="s">
        <v>119</v>
      </c>
      <c r="B44" s="44"/>
      <c r="C44" s="4" t="s">
        <v>33</v>
      </c>
      <c r="D44" s="4" t="s">
        <v>46</v>
      </c>
      <c r="E44" s="4" t="s">
        <v>42</v>
      </c>
      <c r="F44" s="6">
        <f>F45</f>
        <v>259.4</v>
      </c>
      <c r="G44" s="6">
        <v>142.1</v>
      </c>
      <c r="H44" s="7">
        <f t="shared" si="0"/>
        <v>54.78026214340787</v>
      </c>
      <c r="I44" s="8"/>
      <c r="J44" s="8"/>
      <c r="L44" s="8"/>
      <c r="M44" s="8"/>
    </row>
    <row r="45" spans="1:13" ht="37.5">
      <c r="A45" s="40" t="s">
        <v>92</v>
      </c>
      <c r="B45" s="44"/>
      <c r="C45" s="10" t="s">
        <v>12</v>
      </c>
      <c r="D45" s="3" t="s">
        <v>46</v>
      </c>
      <c r="E45" s="3" t="s">
        <v>44</v>
      </c>
      <c r="F45" s="11">
        <v>259.4</v>
      </c>
      <c r="G45" s="11">
        <v>142.1</v>
      </c>
      <c r="H45" s="12">
        <f t="shared" si="0"/>
        <v>54.78026214340787</v>
      </c>
      <c r="I45" s="15"/>
      <c r="J45" s="15"/>
      <c r="L45" s="15"/>
      <c r="M45" s="15"/>
    </row>
    <row r="46" spans="1:12" s="9" customFormat="1" ht="18.75">
      <c r="A46" s="45" t="s">
        <v>93</v>
      </c>
      <c r="B46" s="44"/>
      <c r="C46" s="4" t="s">
        <v>34</v>
      </c>
      <c r="D46" s="4" t="s">
        <v>47</v>
      </c>
      <c r="E46" s="4" t="s">
        <v>42</v>
      </c>
      <c r="F46" s="6">
        <f>F47+F48+F50+F51+F49</f>
        <v>313659.29999999993</v>
      </c>
      <c r="G46" s="6">
        <f>G47+G48+G50+G51+G49</f>
        <v>277315.5</v>
      </c>
      <c r="H46" s="7">
        <f t="shared" si="0"/>
        <v>88.41296910373774</v>
      </c>
      <c r="I46" s="8"/>
      <c r="L46" s="8"/>
    </row>
    <row r="47" spans="1:10" ht="18.75">
      <c r="A47" s="40" t="s">
        <v>94</v>
      </c>
      <c r="B47" s="44"/>
      <c r="C47" s="10" t="s">
        <v>13</v>
      </c>
      <c r="D47" s="3" t="s">
        <v>47</v>
      </c>
      <c r="E47" s="3" t="s">
        <v>41</v>
      </c>
      <c r="F47" s="11">
        <v>70220.5</v>
      </c>
      <c r="G47" s="11">
        <v>61980</v>
      </c>
      <c r="H47" s="12">
        <f t="shared" si="0"/>
        <v>88.26482295056287</v>
      </c>
      <c r="J47" s="15"/>
    </row>
    <row r="48" spans="1:10" ht="18.75">
      <c r="A48" s="40" t="s">
        <v>95</v>
      </c>
      <c r="B48" s="44"/>
      <c r="C48" s="10" t="s">
        <v>14</v>
      </c>
      <c r="D48" s="3" t="s">
        <v>47</v>
      </c>
      <c r="E48" s="3" t="s">
        <v>43</v>
      </c>
      <c r="F48" s="37">
        <v>192071.6</v>
      </c>
      <c r="G48" s="11">
        <v>175166.5</v>
      </c>
      <c r="H48" s="12">
        <f t="shared" si="0"/>
        <v>91.19854262681208</v>
      </c>
      <c r="J48" s="15"/>
    </row>
    <row r="49" spans="1:10" ht="18.75">
      <c r="A49" s="40" t="s">
        <v>127</v>
      </c>
      <c r="B49" s="44"/>
      <c r="C49" s="10" t="s">
        <v>128</v>
      </c>
      <c r="D49" s="3"/>
      <c r="E49" s="3"/>
      <c r="F49" s="11">
        <v>13629.6</v>
      </c>
      <c r="G49" s="11">
        <v>11674.7</v>
      </c>
      <c r="H49" s="12">
        <f t="shared" si="0"/>
        <v>85.65695251511417</v>
      </c>
      <c r="J49" s="15"/>
    </row>
    <row r="50" spans="1:8" ht="18.75">
      <c r="A50" s="40" t="s">
        <v>96</v>
      </c>
      <c r="B50" s="44"/>
      <c r="C50" s="17" t="s">
        <v>57</v>
      </c>
      <c r="D50" s="3" t="s">
        <v>47</v>
      </c>
      <c r="E50" s="3" t="s">
        <v>47</v>
      </c>
      <c r="F50" s="11">
        <v>71</v>
      </c>
      <c r="G50" s="11">
        <v>50</v>
      </c>
      <c r="H50" s="12">
        <f t="shared" si="0"/>
        <v>70.4225352112676</v>
      </c>
    </row>
    <row r="51" spans="1:8" ht="18.75">
      <c r="A51" s="40" t="s">
        <v>97</v>
      </c>
      <c r="B51" s="44"/>
      <c r="C51" s="10" t="s">
        <v>15</v>
      </c>
      <c r="D51" s="3" t="s">
        <v>47</v>
      </c>
      <c r="E51" s="3" t="s">
        <v>50</v>
      </c>
      <c r="F51" s="11">
        <v>37666.6</v>
      </c>
      <c r="G51" s="11">
        <v>28444.3</v>
      </c>
      <c r="H51" s="12">
        <f t="shared" si="0"/>
        <v>75.5159743645564</v>
      </c>
    </row>
    <row r="52" spans="1:12" s="9" customFormat="1" ht="18.75">
      <c r="A52" s="45" t="s">
        <v>98</v>
      </c>
      <c r="B52" s="44"/>
      <c r="C52" s="4" t="s">
        <v>117</v>
      </c>
      <c r="D52" s="4" t="s">
        <v>53</v>
      </c>
      <c r="E52" s="4" t="s">
        <v>42</v>
      </c>
      <c r="F52" s="36">
        <f>F53+F54+F57</f>
        <v>71844.2</v>
      </c>
      <c r="G52" s="6">
        <f>G53+G54+G57</f>
        <v>56747</v>
      </c>
      <c r="H52" s="7">
        <f t="shared" si="0"/>
        <v>78.98619512779041</v>
      </c>
      <c r="L52" s="18"/>
    </row>
    <row r="53" spans="1:8" ht="18.75">
      <c r="A53" s="40" t="s">
        <v>99</v>
      </c>
      <c r="B53" s="44"/>
      <c r="C53" s="10" t="s">
        <v>16</v>
      </c>
      <c r="D53" s="3" t="s">
        <v>53</v>
      </c>
      <c r="E53" s="3" t="s">
        <v>41</v>
      </c>
      <c r="F53" s="11">
        <v>55927.5</v>
      </c>
      <c r="G53" s="11">
        <v>43097.9</v>
      </c>
      <c r="H53" s="12">
        <f t="shared" si="0"/>
        <v>77.06030128291091</v>
      </c>
    </row>
    <row r="54" spans="1:8" ht="18.75" collapsed="1">
      <c r="A54" s="40" t="s">
        <v>100</v>
      </c>
      <c r="B54" s="44"/>
      <c r="C54" s="10" t="s">
        <v>17</v>
      </c>
      <c r="D54" s="3" t="s">
        <v>53</v>
      </c>
      <c r="E54" s="3" t="s">
        <v>43</v>
      </c>
      <c r="F54" s="11">
        <v>583.4</v>
      </c>
      <c r="G54" s="11">
        <v>554.2</v>
      </c>
      <c r="H54" s="12">
        <f t="shared" si="0"/>
        <v>94.99485773054509</v>
      </c>
    </row>
    <row r="55" spans="1:8" ht="18.75" hidden="1" outlineLevel="1" collapsed="1">
      <c r="A55" s="40" t="s">
        <v>96</v>
      </c>
      <c r="B55" s="44"/>
      <c r="C55" s="10" t="s">
        <v>18</v>
      </c>
      <c r="D55" s="3" t="s">
        <v>53</v>
      </c>
      <c r="E55" s="3" t="s">
        <v>44</v>
      </c>
      <c r="F55" s="11"/>
      <c r="G55" s="11"/>
      <c r="H55" s="12" t="e">
        <f t="shared" si="0"/>
        <v>#DIV/0!</v>
      </c>
    </row>
    <row r="56" spans="1:8" ht="18.75" hidden="1" outlineLevel="1">
      <c r="A56" s="40" t="s">
        <v>96</v>
      </c>
      <c r="B56" s="44"/>
      <c r="C56" s="10" t="s">
        <v>19</v>
      </c>
      <c r="D56" s="3" t="s">
        <v>53</v>
      </c>
      <c r="E56" s="3" t="s">
        <v>45</v>
      </c>
      <c r="F56" s="11"/>
      <c r="G56" s="11"/>
      <c r="H56" s="12" t="e">
        <f t="shared" si="0"/>
        <v>#DIV/0!</v>
      </c>
    </row>
    <row r="57" spans="1:8" ht="37.5">
      <c r="A57" s="40" t="s">
        <v>101</v>
      </c>
      <c r="B57" s="44"/>
      <c r="C57" s="10" t="s">
        <v>118</v>
      </c>
      <c r="D57" s="3" t="s">
        <v>53</v>
      </c>
      <c r="E57" s="3" t="s">
        <v>45</v>
      </c>
      <c r="F57" s="11">
        <v>15333.3</v>
      </c>
      <c r="G57" s="11">
        <v>13094.9</v>
      </c>
      <c r="H57" s="12">
        <f t="shared" si="0"/>
        <v>85.40170739501607</v>
      </c>
    </row>
    <row r="58" spans="1:8" s="9" customFormat="1" ht="37.5" hidden="1">
      <c r="A58" s="4" t="s">
        <v>50</v>
      </c>
      <c r="B58" s="4" t="s">
        <v>42</v>
      </c>
      <c r="C58" s="19" t="s">
        <v>35</v>
      </c>
      <c r="D58" s="4" t="s">
        <v>50</v>
      </c>
      <c r="E58" s="4" t="s">
        <v>42</v>
      </c>
      <c r="F58" s="6">
        <f>F59+F60+F61+F62+F64</f>
        <v>0</v>
      </c>
      <c r="G58" s="6">
        <f>G59+G60+G61+G62+G64</f>
        <v>0</v>
      </c>
      <c r="H58" s="7" t="e">
        <f t="shared" si="0"/>
        <v>#DIV/0!</v>
      </c>
    </row>
    <row r="59" spans="1:8" ht="18.75" hidden="1">
      <c r="A59" s="3" t="s">
        <v>50</v>
      </c>
      <c r="B59" s="3" t="s">
        <v>41</v>
      </c>
      <c r="C59" s="10" t="s">
        <v>20</v>
      </c>
      <c r="D59" s="3" t="s">
        <v>50</v>
      </c>
      <c r="E59" s="3" t="s">
        <v>41</v>
      </c>
      <c r="F59" s="11"/>
      <c r="G59" s="11"/>
      <c r="H59" s="12" t="e">
        <f t="shared" si="0"/>
        <v>#DIV/0!</v>
      </c>
    </row>
    <row r="60" spans="1:8" ht="18.75" hidden="1">
      <c r="A60" s="3" t="s">
        <v>50</v>
      </c>
      <c r="B60" s="3" t="s">
        <v>43</v>
      </c>
      <c r="C60" s="10" t="s">
        <v>21</v>
      </c>
      <c r="D60" s="3" t="s">
        <v>50</v>
      </c>
      <c r="E60" s="3" t="s">
        <v>43</v>
      </c>
      <c r="F60" s="11"/>
      <c r="G60" s="11"/>
      <c r="H60" s="12" t="e">
        <f t="shared" si="0"/>
        <v>#DIV/0!</v>
      </c>
    </row>
    <row r="61" spans="1:8" ht="37.5" hidden="1">
      <c r="A61" s="3" t="s">
        <v>50</v>
      </c>
      <c r="B61" s="3" t="s">
        <v>44</v>
      </c>
      <c r="C61" s="10" t="s">
        <v>22</v>
      </c>
      <c r="D61" s="3" t="s">
        <v>50</v>
      </c>
      <c r="E61" s="3" t="s">
        <v>44</v>
      </c>
      <c r="F61" s="11"/>
      <c r="G61" s="11"/>
      <c r="H61" s="12" t="e">
        <f t="shared" si="0"/>
        <v>#DIV/0!</v>
      </c>
    </row>
    <row r="62" spans="1:8" ht="18.75" hidden="1" collapsed="1">
      <c r="A62" s="3" t="s">
        <v>50</v>
      </c>
      <c r="B62" s="3" t="s">
        <v>45</v>
      </c>
      <c r="C62" s="10" t="s">
        <v>23</v>
      </c>
      <c r="D62" s="3" t="s">
        <v>50</v>
      </c>
      <c r="E62" s="3" t="s">
        <v>45</v>
      </c>
      <c r="F62" s="11"/>
      <c r="G62" s="11"/>
      <c r="H62" s="12" t="e">
        <f t="shared" si="0"/>
        <v>#DIV/0!</v>
      </c>
    </row>
    <row r="63" spans="1:8" ht="18.75" hidden="1" outlineLevel="1">
      <c r="A63" s="3" t="s">
        <v>50</v>
      </c>
      <c r="B63" s="3" t="s">
        <v>53</v>
      </c>
      <c r="C63" s="10" t="s">
        <v>24</v>
      </c>
      <c r="D63" s="3" t="s">
        <v>50</v>
      </c>
      <c r="E63" s="3" t="s">
        <v>53</v>
      </c>
      <c r="F63" s="11"/>
      <c r="G63" s="11"/>
      <c r="H63" s="12" t="e">
        <f t="shared" si="0"/>
        <v>#DIV/0!</v>
      </c>
    </row>
    <row r="64" spans="1:8" ht="37.5" hidden="1">
      <c r="A64" s="3" t="s">
        <v>50</v>
      </c>
      <c r="B64" s="3" t="s">
        <v>50</v>
      </c>
      <c r="C64" s="10" t="s">
        <v>25</v>
      </c>
      <c r="D64" s="3" t="s">
        <v>50</v>
      </c>
      <c r="E64" s="3" t="s">
        <v>50</v>
      </c>
      <c r="F64" s="11"/>
      <c r="G64" s="11"/>
      <c r="H64" s="12" t="e">
        <f t="shared" si="0"/>
        <v>#DIV/0!</v>
      </c>
    </row>
    <row r="65" spans="1:8" s="9" customFormat="1" ht="18.75">
      <c r="A65" s="45" t="s">
        <v>102</v>
      </c>
      <c r="B65" s="44"/>
      <c r="C65" s="4" t="s">
        <v>36</v>
      </c>
      <c r="D65" s="4" t="s">
        <v>52</v>
      </c>
      <c r="E65" s="4" t="s">
        <v>42</v>
      </c>
      <c r="F65" s="6">
        <f>SUM(F66:F68)</f>
        <v>13035</v>
      </c>
      <c r="G65" s="6">
        <f>SUM(G66:G68)</f>
        <v>11541.1</v>
      </c>
      <c r="H65" s="7">
        <f t="shared" si="0"/>
        <v>88.53931722286153</v>
      </c>
    </row>
    <row r="66" spans="1:8" s="9" customFormat="1" ht="18.75">
      <c r="A66" s="40" t="s">
        <v>120</v>
      </c>
      <c r="B66" s="41"/>
      <c r="C66" s="10" t="s">
        <v>121</v>
      </c>
      <c r="D66" s="4"/>
      <c r="E66" s="4"/>
      <c r="F66" s="11">
        <v>6911.5</v>
      </c>
      <c r="G66" s="11">
        <v>5957.4</v>
      </c>
      <c r="H66" s="12">
        <f t="shared" si="0"/>
        <v>86.19547131592273</v>
      </c>
    </row>
    <row r="67" spans="1:8" ht="18.75">
      <c r="A67" s="40" t="s">
        <v>103</v>
      </c>
      <c r="B67" s="44"/>
      <c r="C67" s="10" t="s">
        <v>26</v>
      </c>
      <c r="D67" s="3" t="s">
        <v>52</v>
      </c>
      <c r="E67" s="3" t="s">
        <v>44</v>
      </c>
      <c r="F67" s="11">
        <v>6.1</v>
      </c>
      <c r="G67" s="11">
        <v>1.6</v>
      </c>
      <c r="H67" s="12">
        <f t="shared" si="0"/>
        <v>26.229508196721312</v>
      </c>
    </row>
    <row r="68" spans="1:10" ht="18.75">
      <c r="A68" s="40" t="s">
        <v>104</v>
      </c>
      <c r="B68" s="44"/>
      <c r="C68" s="10" t="s">
        <v>27</v>
      </c>
      <c r="D68" s="3" t="s">
        <v>52</v>
      </c>
      <c r="E68" s="3" t="s">
        <v>45</v>
      </c>
      <c r="F68" s="11">
        <v>6117.4</v>
      </c>
      <c r="G68" s="11">
        <v>5582.1</v>
      </c>
      <c r="H68" s="12">
        <f t="shared" si="0"/>
        <v>91.24955046261485</v>
      </c>
      <c r="J68" s="16"/>
    </row>
    <row r="69" spans="1:8" ht="18.75">
      <c r="A69" s="45" t="s">
        <v>105</v>
      </c>
      <c r="B69" s="44"/>
      <c r="C69" s="4" t="s">
        <v>24</v>
      </c>
      <c r="D69" s="4" t="s">
        <v>55</v>
      </c>
      <c r="E69" s="4" t="s">
        <v>42</v>
      </c>
      <c r="F69" s="39">
        <f>SUM(F70:F73)</f>
        <v>64389.8</v>
      </c>
      <c r="G69" s="39">
        <f>SUM(G70:G73)</f>
        <v>57009.1</v>
      </c>
      <c r="H69" s="7">
        <f t="shared" si="0"/>
        <v>88.53747022043864</v>
      </c>
    </row>
    <row r="70" spans="1:8" ht="18.75">
      <c r="A70" s="40" t="s">
        <v>142</v>
      </c>
      <c r="B70" s="41"/>
      <c r="C70" s="10" t="s">
        <v>143</v>
      </c>
      <c r="D70" s="4"/>
      <c r="E70" s="4"/>
      <c r="F70" s="37">
        <v>747.5</v>
      </c>
      <c r="G70" s="37">
        <v>747.5</v>
      </c>
      <c r="H70" s="7"/>
    </row>
    <row r="71" spans="1:8" ht="18.75">
      <c r="A71" s="40" t="s">
        <v>134</v>
      </c>
      <c r="B71" s="41"/>
      <c r="C71" s="10" t="s">
        <v>135</v>
      </c>
      <c r="D71" s="3"/>
      <c r="E71" s="3"/>
      <c r="F71" s="11">
        <v>45731.3</v>
      </c>
      <c r="G71" s="11">
        <v>40914.4</v>
      </c>
      <c r="H71" s="12">
        <v>0</v>
      </c>
    </row>
    <row r="72" spans="1:8" ht="18.75">
      <c r="A72" s="40" t="s">
        <v>131</v>
      </c>
      <c r="B72" s="44"/>
      <c r="C72" s="10" t="s">
        <v>130</v>
      </c>
      <c r="D72" s="3" t="s">
        <v>55</v>
      </c>
      <c r="E72" s="3" t="s">
        <v>43</v>
      </c>
      <c r="F72" s="11">
        <v>16380.9</v>
      </c>
      <c r="G72" s="11">
        <v>14082.3</v>
      </c>
      <c r="H72" s="12">
        <f t="shared" si="0"/>
        <v>85.967803966815</v>
      </c>
    </row>
    <row r="73" spans="1:8" ht="37.5">
      <c r="A73" s="40" t="s">
        <v>125</v>
      </c>
      <c r="B73" s="41"/>
      <c r="C73" s="10" t="s">
        <v>126</v>
      </c>
      <c r="D73" s="3"/>
      <c r="E73" s="3"/>
      <c r="F73" s="11">
        <v>1530.1</v>
      </c>
      <c r="G73" s="11">
        <v>1264.9</v>
      </c>
      <c r="H73" s="12">
        <f t="shared" si="0"/>
        <v>82.66779949022941</v>
      </c>
    </row>
    <row r="74" spans="1:10" ht="18.75">
      <c r="A74" s="45" t="s">
        <v>106</v>
      </c>
      <c r="B74" s="44"/>
      <c r="C74" s="4" t="s">
        <v>66</v>
      </c>
      <c r="D74" s="4" t="s">
        <v>48</v>
      </c>
      <c r="E74" s="4" t="s">
        <v>42</v>
      </c>
      <c r="F74" s="6">
        <f>F75</f>
        <v>4790.4</v>
      </c>
      <c r="G74" s="6">
        <f>G75</f>
        <v>4374.9</v>
      </c>
      <c r="H74" s="6">
        <f>H75</f>
        <v>91.32640280561122</v>
      </c>
      <c r="J74" s="15"/>
    </row>
    <row r="75" spans="1:8" ht="18.75">
      <c r="A75" s="40" t="s">
        <v>107</v>
      </c>
      <c r="B75" s="44"/>
      <c r="C75" s="10" t="s">
        <v>19</v>
      </c>
      <c r="D75" s="3" t="s">
        <v>48</v>
      </c>
      <c r="E75" s="3" t="s">
        <v>43</v>
      </c>
      <c r="F75" s="11">
        <v>4790.4</v>
      </c>
      <c r="G75" s="11">
        <v>4374.9</v>
      </c>
      <c r="H75" s="12">
        <f t="shared" si="0"/>
        <v>91.32640280561122</v>
      </c>
    </row>
    <row r="76" spans="1:8" s="9" customFormat="1" ht="18.75">
      <c r="A76" s="45" t="s">
        <v>108</v>
      </c>
      <c r="B76" s="44"/>
      <c r="C76" s="4" t="s">
        <v>37</v>
      </c>
      <c r="D76" s="4" t="s">
        <v>49</v>
      </c>
      <c r="E76" s="4" t="s">
        <v>42</v>
      </c>
      <c r="F76" s="6">
        <f>F77+F78</f>
        <v>0</v>
      </c>
      <c r="G76" s="6">
        <f>G77+G78</f>
        <v>0</v>
      </c>
      <c r="H76" s="7" t="e">
        <f t="shared" si="0"/>
        <v>#DIV/0!</v>
      </c>
    </row>
    <row r="77" spans="1:12" ht="56.25">
      <c r="A77" s="40" t="s">
        <v>109</v>
      </c>
      <c r="B77" s="44"/>
      <c r="C77" s="10" t="s">
        <v>64</v>
      </c>
      <c r="D77" s="3" t="s">
        <v>49</v>
      </c>
      <c r="E77" s="3" t="s">
        <v>41</v>
      </c>
      <c r="F77" s="11">
        <v>0</v>
      </c>
      <c r="G77" s="11">
        <v>0</v>
      </c>
      <c r="H77" s="12" t="e">
        <f t="shared" si="0"/>
        <v>#DIV/0!</v>
      </c>
      <c r="I77" s="15"/>
      <c r="L77" s="15"/>
    </row>
    <row r="78" spans="1:8" ht="37.5" collapsed="1">
      <c r="A78" s="40" t="s">
        <v>110</v>
      </c>
      <c r="B78" s="44"/>
      <c r="C78" s="20" t="s">
        <v>122</v>
      </c>
      <c r="D78" s="3" t="s">
        <v>49</v>
      </c>
      <c r="E78" s="3" t="s">
        <v>44</v>
      </c>
      <c r="F78" s="11">
        <v>0</v>
      </c>
      <c r="G78" s="11">
        <v>0</v>
      </c>
      <c r="H78" s="12" t="e">
        <f t="shared" si="0"/>
        <v>#DIV/0!</v>
      </c>
    </row>
    <row r="79" spans="1:8" ht="18.75" hidden="1" outlineLevel="1">
      <c r="A79" s="3" t="s">
        <v>55</v>
      </c>
      <c r="B79" s="3" t="s">
        <v>45</v>
      </c>
      <c r="C79" s="10" t="s">
        <v>56</v>
      </c>
      <c r="D79" s="3" t="s">
        <v>55</v>
      </c>
      <c r="E79" s="3" t="s">
        <v>45</v>
      </c>
      <c r="F79" s="11"/>
      <c r="G79" s="11"/>
      <c r="H79" s="12" t="e">
        <f t="shared" si="0"/>
        <v>#DIV/0!</v>
      </c>
    </row>
    <row r="80" spans="1:13" ht="18.75">
      <c r="A80" s="49" t="s">
        <v>0</v>
      </c>
      <c r="B80" s="50"/>
      <c r="C80" s="21" t="s">
        <v>116</v>
      </c>
      <c r="D80" s="22" t="s">
        <v>0</v>
      </c>
      <c r="E80" s="22"/>
      <c r="F80" s="23">
        <f>F15+F25+F29+F38+F44+F46+F52+F58+F65+F76+F23+F69+F74</f>
        <v>766423.5999999999</v>
      </c>
      <c r="G80" s="23">
        <f>G15+G25+G29+G38+G44+G46+G52+G58+G65+G76+G23+G69+G74</f>
        <v>635427.6</v>
      </c>
      <c r="H80" s="7">
        <f t="shared" si="0"/>
        <v>82.9081463566623</v>
      </c>
      <c r="I80" s="15"/>
      <c r="J80" s="15"/>
      <c r="K80" s="15"/>
      <c r="L80" s="15"/>
      <c r="M80" s="15"/>
    </row>
    <row r="81" spans="1:8" ht="18.75">
      <c r="A81" s="47"/>
      <c r="B81" s="48"/>
      <c r="C81" s="21" t="s">
        <v>123</v>
      </c>
      <c r="D81" s="24"/>
      <c r="E81" s="24"/>
      <c r="F81" s="35">
        <v>-81728.9</v>
      </c>
      <c r="G81" s="23">
        <v>1182.1</v>
      </c>
      <c r="H81" s="7">
        <f t="shared" si="0"/>
        <v>-1.4463671969156564</v>
      </c>
    </row>
    <row r="82" spans="1:8" ht="18.75">
      <c r="A82" s="26"/>
      <c r="B82" s="26"/>
      <c r="C82" s="27"/>
      <c r="D82" s="26"/>
      <c r="E82" s="26"/>
      <c r="F82" s="29"/>
      <c r="G82" s="29"/>
      <c r="H82" s="30"/>
    </row>
    <row r="83" spans="1:9" ht="78" customHeight="1">
      <c r="A83" s="53" t="s">
        <v>140</v>
      </c>
      <c r="B83" s="53"/>
      <c r="C83" s="53"/>
      <c r="D83" s="53"/>
      <c r="E83" s="53"/>
      <c r="F83" s="53"/>
      <c r="G83" s="53"/>
      <c r="H83" s="53"/>
      <c r="I83" s="33"/>
    </row>
    <row r="84" spans="1:8" ht="18.75">
      <c r="A84" s="26"/>
      <c r="B84" s="26"/>
      <c r="C84" s="27"/>
      <c r="D84" s="26"/>
      <c r="E84" s="26"/>
      <c r="F84" s="25"/>
      <c r="G84" s="25"/>
      <c r="H84" s="28"/>
    </row>
    <row r="85" spans="1:8" ht="18.75">
      <c r="A85" s="26"/>
      <c r="B85" s="26"/>
      <c r="C85" s="27"/>
      <c r="D85" s="26"/>
      <c r="E85" s="26"/>
      <c r="F85" s="25"/>
      <c r="G85" s="25"/>
      <c r="H85" s="28"/>
    </row>
    <row r="86" spans="1:8" ht="18.75">
      <c r="A86" s="26"/>
      <c r="B86" s="26"/>
      <c r="C86" s="27"/>
      <c r="D86" s="26"/>
      <c r="E86" s="26"/>
      <c r="F86" s="25"/>
      <c r="G86" s="25"/>
      <c r="H86" s="28"/>
    </row>
    <row r="87" spans="1:8" ht="18.75">
      <c r="A87" s="26"/>
      <c r="B87" s="26"/>
      <c r="D87" s="26"/>
      <c r="E87" s="26"/>
      <c r="F87" s="25"/>
      <c r="G87" s="25"/>
      <c r="H87" s="28"/>
    </row>
    <row r="88" spans="1:8" ht="18.75">
      <c r="A88" s="26"/>
      <c r="B88" s="26"/>
      <c r="D88" s="26"/>
      <c r="E88" s="26"/>
      <c r="F88" s="25"/>
      <c r="G88" s="25"/>
      <c r="H88" s="28"/>
    </row>
    <row r="89" spans="1:8" ht="18.75">
      <c r="A89" s="26"/>
      <c r="B89" s="26"/>
      <c r="C89" s="27"/>
      <c r="D89" s="26"/>
      <c r="E89" s="26"/>
      <c r="F89" s="25"/>
      <c r="G89" s="25"/>
      <c r="H89" s="28"/>
    </row>
    <row r="90" spans="1:8" ht="18.75">
      <c r="A90" s="26"/>
      <c r="B90" s="26"/>
      <c r="C90" s="27"/>
      <c r="D90" s="26"/>
      <c r="E90" s="26"/>
      <c r="F90" s="25"/>
      <c r="G90" s="25"/>
      <c r="H90" s="28"/>
    </row>
    <row r="91" spans="1:8" ht="18.75">
      <c r="A91" s="26"/>
      <c r="B91" s="26"/>
      <c r="C91" s="27"/>
      <c r="D91" s="26"/>
      <c r="E91" s="26"/>
      <c r="F91" s="25"/>
      <c r="G91" s="25"/>
      <c r="H91" s="28"/>
    </row>
    <row r="92" spans="1:8" ht="18.75">
      <c r="A92" s="26"/>
      <c r="B92" s="26"/>
      <c r="C92" s="27"/>
      <c r="D92" s="26"/>
      <c r="E92" s="26"/>
      <c r="F92" s="25"/>
      <c r="G92" s="25"/>
      <c r="H92" s="28"/>
    </row>
    <row r="93" spans="1:8" ht="18.75">
      <c r="A93" s="26"/>
      <c r="B93" s="26"/>
      <c r="C93" s="27"/>
      <c r="D93" s="26"/>
      <c r="E93" s="26"/>
      <c r="F93" s="25"/>
      <c r="G93" s="25"/>
      <c r="H93" s="28"/>
    </row>
    <row r="94" spans="1:8" ht="18.75">
      <c r="A94" s="26"/>
      <c r="B94" s="26"/>
      <c r="C94" s="27"/>
      <c r="D94" s="26"/>
      <c r="E94" s="26"/>
      <c r="F94" s="25"/>
      <c r="G94" s="25"/>
      <c r="H94" s="28"/>
    </row>
    <row r="95" ht="42.75" customHeight="1"/>
    <row r="96" ht="42.75" customHeight="1"/>
  </sheetData>
  <sheetProtection/>
  <mergeCells count="66">
    <mergeCell ref="A31:B31"/>
    <mergeCell ref="A17:B17"/>
    <mergeCell ref="A83:H83"/>
    <mergeCell ref="A16:B16"/>
    <mergeCell ref="L13:M13"/>
    <mergeCell ref="A35:B35"/>
    <mergeCell ref="A33:B33"/>
    <mergeCell ref="A29:B29"/>
    <mergeCell ref="A32:B32"/>
    <mergeCell ref="A25:B25"/>
    <mergeCell ref="A21:B21"/>
    <mergeCell ref="A28:B28"/>
    <mergeCell ref="A53:B53"/>
    <mergeCell ref="I13:J13"/>
    <mergeCell ref="A66:B66"/>
    <mergeCell ref="A49:B49"/>
    <mergeCell ref="A42:B42"/>
    <mergeCell ref="A57:B57"/>
    <mergeCell ref="A44:B44"/>
    <mergeCell ref="A45:B45"/>
    <mergeCell ref="A36:B36"/>
    <mergeCell ref="A34:B34"/>
    <mergeCell ref="A41:B41"/>
    <mergeCell ref="A38:B38"/>
    <mergeCell ref="A52:B52"/>
    <mergeCell ref="A47:B47"/>
    <mergeCell ref="A50:B50"/>
    <mergeCell ref="A56:B56"/>
    <mergeCell ref="A67:B67"/>
    <mergeCell ref="A73:B73"/>
    <mergeCell ref="A65:B65"/>
    <mergeCell ref="A54:B54"/>
    <mergeCell ref="A39:B39"/>
    <mergeCell ref="A71:B71"/>
    <mergeCell ref="A43:B43"/>
    <mergeCell ref="A70:B70"/>
    <mergeCell ref="A75:B75"/>
    <mergeCell ref="A76:B76"/>
    <mergeCell ref="A19:B19"/>
    <mergeCell ref="A51:B51"/>
    <mergeCell ref="A72:B72"/>
    <mergeCell ref="A46:B46"/>
    <mergeCell ref="A69:B69"/>
    <mergeCell ref="A30:B30"/>
    <mergeCell ref="A55:B55"/>
    <mergeCell ref="A37:B37"/>
    <mergeCell ref="A15:B15"/>
    <mergeCell ref="A81:B81"/>
    <mergeCell ref="A48:B48"/>
    <mergeCell ref="A74:B74"/>
    <mergeCell ref="A40:B40"/>
    <mergeCell ref="A20:B20"/>
    <mergeCell ref="A80:B80"/>
    <mergeCell ref="A78:B78"/>
    <mergeCell ref="A77:B77"/>
    <mergeCell ref="A68:B68"/>
    <mergeCell ref="A27:B27"/>
    <mergeCell ref="A10:H10"/>
    <mergeCell ref="G1:H6"/>
    <mergeCell ref="A22:B22"/>
    <mergeCell ref="A23:B23"/>
    <mergeCell ref="A24:B24"/>
    <mergeCell ref="A18:B18"/>
    <mergeCell ref="A11:H11"/>
    <mergeCell ref="A13:B13"/>
    <mergeCell ref="A14:B14"/>
  </mergeCells>
  <printOptions/>
  <pageMargins left="0.7" right="0.7" top="0.75" bottom="0.75" header="0.3" footer="0.3"/>
  <pageSetup fitToHeight="1" fitToWidth="1" horizontalDpi="600" verticalDpi="600" orientation="portrait" paperSize="9" scale="46" r:id="rId1"/>
  <ignoredErrors>
    <ignoredError sqref="A14:H14 A33:E33 A30:E30 A17:E17 A16:E16 H16 A19:E19 A18:E18 H18 A21:E21 A20:E20 H20 A23:H23 A22:E22 H22 A15:E15 G15:H15 A26:G26 A24:E24 H24 A29:H29 A32:E32 H32 A35:H35 A34:E34 A38:H39 A36:E36 H36 A37:E37 A41:E41 A40:E40 A44:F44 A42:E42 H42 A52:H52 A48:E48 H48 A47:E47 H47 A49:E49 H49 A50:E50 H50 A51:E51 H51 A55:H56 A53:E53 H53 A54:E54 H54 A58:H65 A57:E57 H57 A69:E69 A66:E66 H66 A67:E67 H67 A68:E68 H68 A74:E74 A72:E72 A73:E73 H73 A76:H76 A75:E75 H75 A79:H80 A77:E77 H77 A78:E78 H78 A81:E81 H81 A28:E28 H33 H41 A43:E43 A46:E46 A45:E45 H45 A25:E25 H17 H69 H46 H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2023-12-06T07:32:36Z</cp:lastPrinted>
  <dcterms:created xsi:type="dcterms:W3CDTF">2002-03-11T10:22:12Z</dcterms:created>
  <dcterms:modified xsi:type="dcterms:W3CDTF">2023-12-06T11:24:02Z</dcterms:modified>
  <cp:category/>
  <cp:version/>
  <cp:contentType/>
  <cp:contentStatus/>
</cp:coreProperties>
</file>