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0" windowWidth="11340" windowHeight="7275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<sst xmlns="http://schemas.openxmlformats.org/spreadsheetml/2006/main" count="119" uniqueCount="114">
  <si>
    <t xml:space="preserve"> </t>
  </si>
  <si>
    <t>НАЛОГОВЫЕ ДОХОДЫ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</si>
  <si>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</si>
  <si>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</si>
  <si>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</si>
  <si>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</si>
  <si>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</si>
  <si>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</si>
  <si>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</si>
  <si>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</si>
  <si>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НЕНАЛОГОВЫЕ  ДОХОДЫ</t>
  </si>
  <si>
    <t>ИТОГО СОБСТВЕННЫХ ДОХОДОВ</t>
  </si>
  <si>
    <t>БЕЗВОЗМЕЗДНЫЕ ПЕРЕЧИСЛЕНИЯ</t>
  </si>
  <si>
    <t>Субвенции</t>
  </si>
  <si>
    <t>ИТОГО ДОХОДОВ</t>
  </si>
  <si>
    <t>ОСТАТОК БЮДЖЕТНЫХ СРЕДСТВ НА НАЧАЛО ГОДА</t>
  </si>
  <si>
    <t>Прочие неналоговые доходы</t>
  </si>
  <si>
    <t>ВСЕГО ДОХОДОВ</t>
  </si>
  <si>
    <t>Субсидии</t>
  </si>
  <si>
    <t>ПРОЧИЕ  НАЛОГИ, ПОШЛИНЫ И СБОРЫ</t>
  </si>
  <si>
    <t>ДОХОДЫ ОТ ИСПОЛЬЗОВАНИЯ ИМУЩЕСТВА, НАХОДЯЩЕГОСЯ В ГОСУДАРСТВЕННОЙ И МУНИЦИПАЛЬНОЙ СОБСТВЕННОСТИ, ИЛИ ОТ ДЕЯТЕЛЬНОСТИ ГОСУДАРСТВЕННЫХ И МУНИЦИПАЛЬНЫХ ОРГАНИЗАЦИЙ</t>
  </si>
  <si>
    <t>ОТ БЮДЖЕТОВ ДРУГИХ УРОВНЕЙ</t>
  </si>
  <si>
    <t>.Налог с продаж</t>
  </si>
  <si>
    <t xml:space="preserve"> Налог на имущество предприятий</t>
  </si>
  <si>
    <t>Налог на содержание милиции</t>
  </si>
  <si>
    <t>ЗАДОЛЖЕННОСТЬ ПО ОТМЕНЕННЫМ НАЛОГАМ И СБОРАМ</t>
  </si>
  <si>
    <t>-доходы от сдачи в аренду имущества</t>
  </si>
  <si>
    <t>Невыясненные поступления</t>
  </si>
  <si>
    <t>Штрафные санкции и возмещение ущерба</t>
  </si>
  <si>
    <t>Платежи за негативное воздействие на окружающую среду</t>
  </si>
  <si>
    <t>налог на рекламу</t>
  </si>
  <si>
    <t>в т.ч.: арендная плата за земли</t>
  </si>
  <si>
    <t xml:space="preserve"> Налог на прибыль организаций, зачислявшийся до 1 января 2005г.в местные бюджеты, мобилизуемые на территориях муниципальных районов</t>
  </si>
  <si>
    <t>Продажа земли</t>
  </si>
  <si>
    <t>Дотации</t>
  </si>
  <si>
    <t>Межбюджетные трансферты</t>
  </si>
  <si>
    <t>Доходы от оказания платных услуг и компенсаций затрат государства</t>
  </si>
  <si>
    <t>Доходы в виде прибыли,приходящейся на доли в уставных (складочных) капиталах хозяйственных товариществ и обществ, или дивидентов по акциям, принадлежащим муниципальным районам</t>
  </si>
  <si>
    <t>Продажа имущества</t>
  </si>
  <si>
    <t>Доходы от перечисления части прибыли, остающейся  после уплаты налогов и иных обязательных платежей муниицпальных унитарных предприятий, созданных муниицпальными районами</t>
  </si>
  <si>
    <t>Платежи за добычу подземных вод</t>
  </si>
  <si>
    <t>НАЛОГИ НА ТОВАРЫ (РАБОТЫ, УСЛУГИ), РЕАЛИЗУЕМЫЕ НА ТЕРРИТОРИИ РОССИЙСКОЙ ФЕДЕРАЦИИ</t>
  </si>
  <si>
    <t>Доходы от уплаты акцизов</t>
  </si>
  <si>
    <t>Единый сельхозналог</t>
  </si>
  <si>
    <t>Патентная система</t>
  </si>
  <si>
    <t>% исп. к году</t>
  </si>
  <si>
    <t>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</si>
  <si>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на поддержку отрасли культуры</t>
  </si>
  <si>
    <t>Упрощенная система налогообложения</t>
  </si>
  <si>
    <t>Плата за увеличение площади земельных участков</t>
  </si>
  <si>
    <t>на возмещение части затрат на поддержку собственного производства молока</t>
  </si>
  <si>
    <t>на возмещение части затрат на приобретение оборудования и техники</t>
  </si>
  <si>
    <t>Прочие безвозмездные поступления  от негосударственных предприятий</t>
  </si>
  <si>
    <t>Инициативные платежи</t>
  </si>
  <si>
    <t>Прочие доходы от оказания платных услуг (работ) получателями средств бюджетов муниципальных районов</t>
  </si>
  <si>
    <t>на возмещение производителям зерновых культур части затрат на производство и реализацию зерновых культур</t>
  </si>
  <si>
    <t xml:space="preserve">Прочие доходы от использования имущества и прав, находящихся в государственной и муниципальной собственности
</t>
  </si>
  <si>
    <t>на создание (обустройство) контейнерных площадок</t>
  </si>
  <si>
    <t>на проведение ремонта дворовых территорий в муниципальных образованиях Нижегородской области</t>
  </si>
  <si>
    <t>на реализацию мероприятий в рамках проекта "Память поколений"</t>
  </si>
  <si>
    <t xml:space="preserve">на стимулирование развития приоритетных подотраслей агропромышленного комплекса и развитие малых форм хозяйствования </t>
  </si>
  <si>
    <t>Межбюджетные трансферты областного бюджета на 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</t>
  </si>
  <si>
    <t xml:space="preserve">на исполнение полномочий в сфере общего образования </t>
  </si>
  <si>
    <t>на ликвидацию свалок и объектов размещения отходов</t>
  </si>
  <si>
    <t>на содержание объектов благоустройства и общественных территорий</t>
  </si>
  <si>
    <t>на реализацию мероприятий по модернизации школьных систем образования</t>
  </si>
  <si>
    <t xml:space="preserve">на снос расселенных многоквартирных жилых домов в муниципальных образованиях Нижегородской области, признанных аварийными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</si>
  <si>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</si>
  <si>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Дотации бюджетам муниципальных округов на поддержку мер по обеспечению сбалансированности бюджетов</t>
  </si>
  <si>
    <t>на оказание частичной финансовой поддержки окружных печатных средств массовой информации</t>
  </si>
  <si>
    <t>на реализацию мероприятий по обеспечению жильем молодых семей</t>
  </si>
  <si>
    <t>на реализацию программ формирования современной городской среды</t>
  </si>
  <si>
    <t xml:space="preserve">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</si>
  <si>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</t>
  </si>
  <si>
    <t>на реализацию мероприятий по исполнению требований по антитеррористической защищенности объектов образования</t>
  </si>
  <si>
    <t>на приобретение контейнеров и (или) бункеров</t>
  </si>
  <si>
    <t>на исполнение полномочий по финансовому обеспечению выплаты компенсации педагогическим и иным работникам муниципальных образовательных организаций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</si>
  <si>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 xml:space="preserve">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</si>
  <si>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</si>
  <si>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на осуществление первичного воинского учета органами местного самоуправления поселений, муниципальных и городских округов</t>
  </si>
  <si>
    <t>на исполнение полномочий по дополнительному финансовому обеспечению мероприятий по организации двухразового бесплатного питания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программам, в части финансирования стоимости наборов продуктов для организации питания</t>
  </si>
  <si>
    <t>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</si>
  <si>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</si>
  <si>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 компенсацию части расходов по приобретению путевки и предоставлению путевки с частичной оплатой за счет средств областного бюджета в организации, осуществляющие санаторно-курортное лечение детей в соответствии с имеющейся лицензией,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</si>
  <si>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</si>
  <si>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 осуществление полномочий по организации мероприятий при осуществлении деятельности по обращению с животными без владельцев</t>
  </si>
  <si>
    <t xml:space="preserve">на возмещение части затрат на поддержку элитного семеноводства </t>
  </si>
  <si>
    <t>на возмещение части затрат на поддержку племенного животноводства</t>
  </si>
  <si>
    <t xml:space="preserve">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 </t>
  </si>
  <si>
    <t xml:space="preserve">на капитальный ремонт и ремонт автомобильных дорог общего пользования местного значения </t>
  </si>
  <si>
    <t xml:space="preserve"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 </t>
  </si>
  <si>
    <t>Межбюджетные трансферты областного бюджета из фонда на поддержку территорий</t>
  </si>
  <si>
    <t>Доходы бюджетов муниципальных округов от возврата иными организациями остатков субсидий прошлых лет</t>
  </si>
  <si>
    <t xml:space="preserve">Возврат остатков субсидий и субвенций из бюджетов муниципальных округов </t>
  </si>
  <si>
    <t>на материально-техническое оснащение муниципальных учреждений культуры и организаций дополнительного образования, реализующих образовательные программы в области искусства</t>
  </si>
  <si>
    <t>на обеспечение комплексного развития сельских территорий</t>
  </si>
  <si>
    <t xml:space="preserve">на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целях обеспечения надлежащего санитарного и технического состояния этих жилых помещений </t>
  </si>
  <si>
    <t>На финансовое обеспечение деятельности центров образования цифрового и гуманитарного профилей "Точка роста"</t>
  </si>
  <si>
    <t>на реализацию проекта инициативного бюджетирования "Вам решать!"</t>
  </si>
  <si>
    <t>Иные межбюджетные трансферты областного бюджета на реализацию социально-значимых мероприятий в рамках решения вопросов местного значения</t>
  </si>
  <si>
    <t>на выполнение требований федеральных стандартов спортивной подготовки учреждениями, реализующими дополнительные образовательные  программы спортивной подготовки</t>
  </si>
  <si>
    <t>Иные межбюджетные трансферты на выплату заработной платы (с начислениями на нее) работникам муниципальных учреждений и органов местного самоуправления</t>
  </si>
  <si>
    <t>Иные межбюджетные трансферты областного бюджета на поощрение муниципальных образований - победителей Всероссийского конкурса лучших проектов создания комфортной городской среды</t>
  </si>
  <si>
    <t>ПЛАН на           2023 год</t>
  </si>
  <si>
    <t xml:space="preserve">Начальник финансового управления
администрации муниципального округа                                                                                                        </t>
  </si>
  <si>
    <t xml:space="preserve">    Н.А. Ильичева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</si>
  <si>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</si>
  <si>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 реализацию мероприятий в рамках адресной инвестиционной программы</t>
  </si>
  <si>
    <t>на капитальный ремонт образовательных организаций Нижегородской области</t>
  </si>
  <si>
    <t>на капитальный ремонт образовательных организаций, реализующих общеобразовательные программы</t>
  </si>
  <si>
    <t>единая субвенция</t>
  </si>
  <si>
    <t xml:space="preserve">на софинансирование муниципальных программ поддержки малого и среднего предпринимательства </t>
  </si>
  <si>
    <t>Ожидаемое исполнение бюджета муниципального округа в 2023 году</t>
  </si>
  <si>
    <t>Ожидаемое исполнение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</si>
</sst>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0.0"/>
    <numFmt numFmtId="177" formatCode="0.000"/>
    <numFmt numFmtId="178" formatCode="0.000000"/>
    <numFmt numFmtId="179" formatCode="0.00000"/>
    <numFmt numFmtId="180" formatCode="0.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#,##0.0000"/>
    <numFmt numFmtId="189" formatCode="mmm/yyyy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186" fontId="3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" fontId="4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18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2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top" wrapText="1"/>
    </xf>
    <xf numFmtId="186" fontId="5" fillId="33" borderId="11" xfId="0" applyNumberFormat="1" applyFont="1" applyFill="1" applyBorder="1" applyAlignment="1">
      <alignment horizontal="right" vertical="center"/>
    </xf>
    <xf numFmtId="186" fontId="5" fillId="34" borderId="1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top" wrapText="1"/>
    </xf>
    <xf numFmtId="186" fontId="6" fillId="0" borderId="11" xfId="0" applyNumberFormat="1" applyFont="1" applyFill="1" applyBorder="1" applyAlignment="1">
      <alignment horizontal="right" vertical="center"/>
    </xf>
    <xf numFmtId="186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86" fontId="5" fillId="0" borderId="11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top" wrapText="1"/>
    </xf>
    <xf numFmtId="186" fontId="7" fillId="0" borderId="11" xfId="0" applyNumberFormat="1" applyFont="1" applyFill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top" wrapText="1"/>
    </xf>
    <xf numFmtId="186" fontId="6" fillId="35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186" fontId="6" fillId="0" borderId="1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186" fontId="5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86" fontId="6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2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55.625" style="59" customWidth="1"/>
    <col min="2" max="2" width="15.375" style="59" customWidth="1"/>
    <col min="3" max="3" width="14.00390625" style="60" customWidth="1"/>
    <col min="4" max="4" width="12.375" style="59" customWidth="1"/>
    <col min="5" max="6" width="13.00390625" style="8" customWidth="1"/>
    <col min="7" max="10" width="13.00390625" style="0" customWidth="1"/>
  </cols>
  <sheetData>
    <row r="2" spans="1:4" ht="15">
      <c r="A2" s="18" t="s">
        <v>112</v>
      </c>
      <c r="B2" s="24"/>
      <c r="C2" s="25"/>
      <c r="D2" s="24"/>
    </row>
    <row r="3" spans="1:4" ht="15">
      <c r="A3" s="26"/>
      <c r="B3" s="27"/>
      <c r="C3" s="28"/>
      <c r="D3" s="27"/>
    </row>
    <row r="4" spans="1:4" ht="47.25" customHeight="1">
      <c r="A4" s="19" t="s">
        <v>0</v>
      </c>
      <c r="B4" s="20" t="s">
        <v>103</v>
      </c>
      <c r="C4" s="21" t="s">
        <v>113</v>
      </c>
      <c r="D4" s="20" t="s">
        <v>45</v>
      </c>
    </row>
    <row r="5" spans="1:4" ht="14.25">
      <c r="A5" s="29" t="s">
        <v>1</v>
      </c>
      <c r="B5" s="30">
        <f>B7+B9+B16+B19+B21+B14</f>
        <v>238039.4</v>
      </c>
      <c r="C5" s="31">
        <f>C7+C9+C16+C19+C21+C14</f>
        <v>236955.50000000003</v>
      </c>
      <c r="D5" s="30">
        <f>C5/B5*100</f>
        <v>99.54465521254046</v>
      </c>
    </row>
    <row r="6" spans="1:4" ht="15">
      <c r="A6" s="32"/>
      <c r="B6" s="33"/>
      <c r="C6" s="33"/>
      <c r="D6" s="34"/>
    </row>
    <row r="7" spans="1:4" ht="14.25">
      <c r="A7" s="35" t="s">
        <v>2</v>
      </c>
      <c r="B7" s="34">
        <f>B8</f>
        <v>200283</v>
      </c>
      <c r="C7" s="34">
        <f>C8</f>
        <v>200283</v>
      </c>
      <c r="D7" s="34">
        <f>C7/B7*100</f>
        <v>100</v>
      </c>
    </row>
    <row r="8" spans="1:4" ht="15">
      <c r="A8" s="32" t="s">
        <v>3</v>
      </c>
      <c r="B8" s="33">
        <v>200283</v>
      </c>
      <c r="C8" s="33">
        <v>200283</v>
      </c>
      <c r="D8" s="33">
        <f>C8/B8*100</f>
        <v>100</v>
      </c>
    </row>
    <row r="9" spans="1:4" ht="14.25">
      <c r="A9" s="35" t="s">
        <v>4</v>
      </c>
      <c r="B9" s="34">
        <f>SUM(B10:B13)</f>
        <v>11613.5</v>
      </c>
      <c r="C9" s="34">
        <f>SUM(C10:C13)</f>
        <v>11525.7</v>
      </c>
      <c r="D9" s="34">
        <f>C9/B9*100</f>
        <v>99.24398329530288</v>
      </c>
    </row>
    <row r="10" spans="1:4" ht="15">
      <c r="A10" s="32" t="s">
        <v>48</v>
      </c>
      <c r="B10" s="33">
        <v>8719.2</v>
      </c>
      <c r="C10" s="33">
        <v>8719.2</v>
      </c>
      <c r="D10" s="33">
        <f>C10/B10*100</f>
        <v>100</v>
      </c>
    </row>
    <row r="11" spans="1:4" ht="15">
      <c r="A11" s="32" t="s">
        <v>5</v>
      </c>
      <c r="B11" s="33">
        <v>0</v>
      </c>
      <c r="C11" s="33">
        <v>22</v>
      </c>
      <c r="D11" s="33"/>
    </row>
    <row r="12" spans="1:4" ht="15">
      <c r="A12" s="32" t="s">
        <v>43</v>
      </c>
      <c r="B12" s="33">
        <v>1947</v>
      </c>
      <c r="C12" s="33">
        <v>2184.5</v>
      </c>
      <c r="D12" s="33">
        <f aca="true" t="shared" si="0" ref="D12:D20">C12/B12*100</f>
        <v>112.19825372367744</v>
      </c>
    </row>
    <row r="13" spans="1:4" ht="15">
      <c r="A13" s="32" t="s">
        <v>44</v>
      </c>
      <c r="B13" s="33">
        <v>947.3</v>
      </c>
      <c r="C13" s="33">
        <v>600</v>
      </c>
      <c r="D13" s="33">
        <f t="shared" si="0"/>
        <v>63.337907737781066</v>
      </c>
    </row>
    <row r="14" spans="1:4" ht="42.75">
      <c r="A14" s="36" t="s">
        <v>41</v>
      </c>
      <c r="B14" s="34">
        <f>B15</f>
        <v>9559.1</v>
      </c>
      <c r="C14" s="34">
        <f>C15</f>
        <v>11127.7</v>
      </c>
      <c r="D14" s="34">
        <f t="shared" si="0"/>
        <v>116.40949461769414</v>
      </c>
    </row>
    <row r="15" spans="1:4" ht="15">
      <c r="A15" s="37" t="s">
        <v>42</v>
      </c>
      <c r="B15" s="33">
        <v>9559.1</v>
      </c>
      <c r="C15" s="33">
        <v>11127.7</v>
      </c>
      <c r="D15" s="33">
        <f t="shared" si="0"/>
        <v>116.40949461769414</v>
      </c>
    </row>
    <row r="16" spans="1:4" ht="14.25">
      <c r="A16" s="35" t="s">
        <v>6</v>
      </c>
      <c r="B16" s="34">
        <f>SUM(B17:B18)</f>
        <v>15121.3</v>
      </c>
      <c r="C16" s="34">
        <f>SUM(C17:C18)</f>
        <v>12986.2</v>
      </c>
      <c r="D16" s="34">
        <f t="shared" si="0"/>
        <v>85.88018225946182</v>
      </c>
    </row>
    <row r="17" spans="1:4" ht="15">
      <c r="A17" s="32" t="s">
        <v>7</v>
      </c>
      <c r="B17" s="33">
        <v>5834.9</v>
      </c>
      <c r="C17" s="33">
        <v>4806.5</v>
      </c>
      <c r="D17" s="33">
        <f t="shared" si="0"/>
        <v>82.3750192805361</v>
      </c>
    </row>
    <row r="18" spans="1:4" ht="15">
      <c r="A18" s="32" t="s">
        <v>8</v>
      </c>
      <c r="B18" s="33">
        <v>9286.4</v>
      </c>
      <c r="C18" s="33">
        <v>8179.7</v>
      </c>
      <c r="D18" s="33">
        <f t="shared" si="0"/>
        <v>88.08257236388698</v>
      </c>
    </row>
    <row r="19" spans="1:4" ht="14.25">
      <c r="A19" s="35" t="s">
        <v>19</v>
      </c>
      <c r="B19" s="34">
        <f>B20</f>
        <v>1462.5</v>
      </c>
      <c r="C19" s="34">
        <f>C20</f>
        <v>1032.9</v>
      </c>
      <c r="D19" s="34">
        <f t="shared" si="0"/>
        <v>70.62564102564103</v>
      </c>
    </row>
    <row r="20" spans="1:4" ht="15">
      <c r="A20" s="32" t="s">
        <v>9</v>
      </c>
      <c r="B20" s="33">
        <v>1462.5</v>
      </c>
      <c r="C20" s="33">
        <v>1032.9</v>
      </c>
      <c r="D20" s="33">
        <f t="shared" si="0"/>
        <v>70.62564102564103</v>
      </c>
    </row>
    <row r="21" spans="1:4" ht="28.5" hidden="1">
      <c r="A21" s="35" t="s">
        <v>25</v>
      </c>
      <c r="B21" s="38">
        <v>0</v>
      </c>
      <c r="C21" s="34">
        <f>C25</f>
        <v>0</v>
      </c>
      <c r="D21" s="33"/>
    </row>
    <row r="22" spans="1:4" ht="45" hidden="1">
      <c r="A22" s="32" t="s">
        <v>32</v>
      </c>
      <c r="B22" s="39"/>
      <c r="C22" s="33"/>
      <c r="D22" s="33"/>
    </row>
    <row r="23" spans="1:4" ht="15" hidden="1">
      <c r="A23" s="32" t="s">
        <v>22</v>
      </c>
      <c r="B23" s="39"/>
      <c r="C23" s="33"/>
      <c r="D23" s="33"/>
    </row>
    <row r="24" spans="1:4" ht="15" hidden="1">
      <c r="A24" s="32" t="s">
        <v>23</v>
      </c>
      <c r="B24" s="39"/>
      <c r="C24" s="33"/>
      <c r="D24" s="33"/>
    </row>
    <row r="25" spans="1:4" ht="15" hidden="1">
      <c r="A25" s="32" t="s">
        <v>8</v>
      </c>
      <c r="B25" s="39"/>
      <c r="C25" s="33"/>
      <c r="D25" s="33"/>
    </row>
    <row r="26" spans="1:4" ht="15" hidden="1">
      <c r="A26" s="32" t="s">
        <v>24</v>
      </c>
      <c r="B26" s="39"/>
      <c r="C26" s="33"/>
      <c r="D26" s="30" t="e">
        <f aca="true" t="shared" si="1" ref="D26:D35">C26/B26*100</f>
        <v>#DIV/0!</v>
      </c>
    </row>
    <row r="27" spans="1:4" ht="15" hidden="1">
      <c r="A27" s="32" t="s">
        <v>30</v>
      </c>
      <c r="B27" s="39"/>
      <c r="C27" s="33"/>
      <c r="D27" s="30" t="e">
        <f t="shared" si="1"/>
        <v>#DIV/0!</v>
      </c>
    </row>
    <row r="28" spans="1:4" ht="15" hidden="1">
      <c r="A28" s="32" t="s">
        <v>40</v>
      </c>
      <c r="B28" s="39"/>
      <c r="C28" s="33"/>
      <c r="D28" s="30" t="e">
        <f t="shared" si="1"/>
        <v>#DIV/0!</v>
      </c>
    </row>
    <row r="29" spans="1:4" ht="14.25">
      <c r="A29" s="29" t="s">
        <v>10</v>
      </c>
      <c r="B29" s="31">
        <f>B40+B42+B43+B44+B49+B50+B31+B38+B41+B48+B46+B47</f>
        <v>5600.2</v>
      </c>
      <c r="C29" s="31">
        <f>C40+C42+C43+C44+C49+C50+C31+C38+C41+C48+C46+C47</f>
        <v>11585.1</v>
      </c>
      <c r="D29" s="30">
        <f t="shared" si="1"/>
        <v>206.8693975215171</v>
      </c>
    </row>
    <row r="30" spans="1:4" ht="0.75" customHeight="1">
      <c r="A30" s="32"/>
      <c r="B30" s="33"/>
      <c r="C30" s="33"/>
      <c r="D30" s="30" t="e">
        <f t="shared" si="1"/>
        <v>#DIV/0!</v>
      </c>
    </row>
    <row r="31" spans="1:4" ht="71.25">
      <c r="A31" s="35" t="s">
        <v>20</v>
      </c>
      <c r="B31" s="34">
        <f>B32+B35+B36+B37</f>
        <v>2843.8999999999996</v>
      </c>
      <c r="C31" s="34">
        <f>C32+C35+C36+C37</f>
        <v>3750</v>
      </c>
      <c r="D31" s="34">
        <f t="shared" si="1"/>
        <v>131.86117655332467</v>
      </c>
    </row>
    <row r="32" spans="1:4" ht="90">
      <c r="A32" s="32" t="s">
        <v>106</v>
      </c>
      <c r="B32" s="33">
        <f>B33+B34</f>
        <v>2722.7</v>
      </c>
      <c r="C32" s="33">
        <f>C33+C34</f>
        <v>3474.6</v>
      </c>
      <c r="D32" s="33">
        <f t="shared" si="1"/>
        <v>127.61596944209792</v>
      </c>
    </row>
    <row r="33" spans="1:4" ht="15">
      <c r="A33" s="40" t="s">
        <v>31</v>
      </c>
      <c r="B33" s="41">
        <v>1872.7</v>
      </c>
      <c r="C33" s="41">
        <v>2750</v>
      </c>
      <c r="D33" s="33">
        <f t="shared" si="1"/>
        <v>146.8467987397875</v>
      </c>
    </row>
    <row r="34" spans="1:4" ht="15">
      <c r="A34" s="42" t="s">
        <v>26</v>
      </c>
      <c r="B34" s="41">
        <v>850</v>
      </c>
      <c r="C34" s="41">
        <v>724.6</v>
      </c>
      <c r="D34" s="33">
        <f t="shared" si="1"/>
        <v>85.24705882352941</v>
      </c>
    </row>
    <row r="35" spans="1:4" ht="57" customHeight="1" hidden="1">
      <c r="A35" s="32" t="s">
        <v>37</v>
      </c>
      <c r="B35" s="43"/>
      <c r="C35" s="33"/>
      <c r="D35" s="33" t="e">
        <f t="shared" si="1"/>
        <v>#DIV/0!</v>
      </c>
    </row>
    <row r="36" spans="1:4" ht="60">
      <c r="A36" s="32" t="s">
        <v>39</v>
      </c>
      <c r="B36" s="33"/>
      <c r="C36" s="33">
        <v>10.3</v>
      </c>
      <c r="D36" s="33"/>
    </row>
    <row r="37" spans="1:12" ht="48.75" customHeight="1">
      <c r="A37" s="32" t="s">
        <v>56</v>
      </c>
      <c r="B37" s="33">
        <v>121.2</v>
      </c>
      <c r="C37" s="33">
        <v>265.1</v>
      </c>
      <c r="D37" s="33">
        <f>C37/B37*100</f>
        <v>218.72937293729376</v>
      </c>
      <c r="E37" s="9"/>
      <c r="F37" s="9"/>
      <c r="G37" s="1"/>
      <c r="H37" s="1"/>
      <c r="I37" s="1"/>
      <c r="J37" s="1"/>
      <c r="K37" s="1"/>
      <c r="L37" s="1"/>
    </row>
    <row r="38" spans="1:12" ht="15" hidden="1">
      <c r="A38" s="32" t="s">
        <v>16</v>
      </c>
      <c r="B38" s="43"/>
      <c r="C38" s="33"/>
      <c r="D38" s="33"/>
      <c r="E38" s="9"/>
      <c r="F38" s="9"/>
      <c r="G38" s="1"/>
      <c r="H38" s="1"/>
      <c r="I38" s="1"/>
      <c r="J38" s="1"/>
      <c r="K38" s="1"/>
      <c r="L38" s="1"/>
    </row>
    <row r="39" spans="1:12" ht="15" hidden="1">
      <c r="A39" s="32"/>
      <c r="B39" s="43"/>
      <c r="C39" s="33"/>
      <c r="D39" s="33" t="e">
        <f>C39/B39*100</f>
        <v>#DIV/0!</v>
      </c>
      <c r="E39" s="9"/>
      <c r="F39" s="9"/>
      <c r="G39" s="1"/>
      <c r="H39" s="1"/>
      <c r="I39" s="1"/>
      <c r="J39" s="1"/>
      <c r="K39" s="1"/>
      <c r="L39" s="1"/>
    </row>
    <row r="40" spans="1:12" ht="15" customHeight="1">
      <c r="A40" s="32" t="s">
        <v>38</v>
      </c>
      <c r="B40" s="33">
        <v>50</v>
      </c>
      <c r="C40" s="33">
        <v>18</v>
      </c>
      <c r="D40" s="33">
        <f>C40/B40*100</f>
        <v>36</v>
      </c>
      <c r="E40" s="9"/>
      <c r="F40" s="9"/>
      <c r="G40" s="1"/>
      <c r="H40" s="1"/>
      <c r="I40" s="1"/>
      <c r="J40" s="1"/>
      <c r="K40" s="1"/>
      <c r="L40" s="1"/>
    </row>
    <row r="41" spans="1:12" ht="17.25" customHeight="1" hidden="1">
      <c r="A41" s="32" t="s">
        <v>27</v>
      </c>
      <c r="B41" s="33"/>
      <c r="C41" s="33"/>
      <c r="D41" s="33"/>
      <c r="E41" s="9"/>
      <c r="F41" s="9"/>
      <c r="G41" s="1"/>
      <c r="H41" s="1"/>
      <c r="I41" s="1"/>
      <c r="J41" s="1"/>
      <c r="K41" s="1"/>
      <c r="L41" s="1"/>
    </row>
    <row r="42" spans="1:12" ht="15">
      <c r="A42" s="32" t="s">
        <v>28</v>
      </c>
      <c r="B42" s="33">
        <v>700</v>
      </c>
      <c r="C42" s="33">
        <v>367.1</v>
      </c>
      <c r="D42" s="33">
        <f>C42/B42*100</f>
        <v>52.44285714285715</v>
      </c>
      <c r="E42" s="9"/>
      <c r="F42" s="9"/>
      <c r="G42" s="1"/>
      <c r="H42" s="1"/>
      <c r="I42" s="1"/>
      <c r="J42" s="1"/>
      <c r="K42" s="1"/>
      <c r="L42" s="1"/>
    </row>
    <row r="43" spans="1:12" ht="18" customHeight="1">
      <c r="A43" s="32" t="s">
        <v>29</v>
      </c>
      <c r="B43" s="33">
        <v>76.3</v>
      </c>
      <c r="C43" s="33">
        <v>88.4</v>
      </c>
      <c r="D43" s="33">
        <f>C43/B43*100</f>
        <v>115.8584534731324</v>
      </c>
      <c r="E43" s="9"/>
      <c r="F43" s="9"/>
      <c r="G43" s="1"/>
      <c r="H43" s="1"/>
      <c r="I43" s="1"/>
      <c r="J43" s="1"/>
      <c r="K43" s="1"/>
      <c r="L43" s="1"/>
    </row>
    <row r="44" spans="1:12" ht="28.5" customHeight="1">
      <c r="A44" s="32" t="s">
        <v>36</v>
      </c>
      <c r="B44" s="33">
        <v>300</v>
      </c>
      <c r="C44" s="33">
        <v>5650.6</v>
      </c>
      <c r="D44" s="33">
        <f>C44/B44*100</f>
        <v>1883.5333333333335</v>
      </c>
      <c r="E44" s="9"/>
      <c r="F44" s="9"/>
      <c r="G44" s="1"/>
      <c r="H44" s="1"/>
      <c r="I44" s="1"/>
      <c r="J44" s="1"/>
      <c r="K44" s="1"/>
      <c r="L44" s="1"/>
    </row>
    <row r="45" spans="1:12" ht="39" customHeight="1" hidden="1">
      <c r="A45" s="32" t="s">
        <v>56</v>
      </c>
      <c r="B45" s="43"/>
      <c r="C45" s="33"/>
      <c r="D45" s="33" t="e">
        <f>C45/B45*100</f>
        <v>#DIV/0!</v>
      </c>
      <c r="E45" s="9"/>
      <c r="F45" s="9"/>
      <c r="G45" s="1"/>
      <c r="H45" s="1"/>
      <c r="I45" s="1"/>
      <c r="J45" s="1"/>
      <c r="K45" s="1"/>
      <c r="L45" s="1"/>
    </row>
    <row r="46" spans="1:6" s="1" customFormat="1" ht="15">
      <c r="A46" s="44" t="s">
        <v>53</v>
      </c>
      <c r="B46" s="33"/>
      <c r="C46" s="33">
        <v>321</v>
      </c>
      <c r="D46" s="33"/>
      <c r="E46" s="9"/>
      <c r="F46" s="9"/>
    </row>
    <row r="47" spans="1:6" s="1" customFormat="1" ht="15">
      <c r="A47" s="44" t="s">
        <v>16</v>
      </c>
      <c r="B47" s="33"/>
      <c r="C47" s="33">
        <v>1.1</v>
      </c>
      <c r="D47" s="33"/>
      <c r="E47" s="9"/>
      <c r="F47" s="9"/>
    </row>
    <row r="48" spans="1:12" ht="30">
      <c r="A48" s="32" t="s">
        <v>54</v>
      </c>
      <c r="B48" s="33">
        <v>30</v>
      </c>
      <c r="C48" s="33">
        <v>39.6</v>
      </c>
      <c r="D48" s="33">
        <f aca="true" t="shared" si="2" ref="D48:D79">C48/B48*100</f>
        <v>132</v>
      </c>
      <c r="E48" s="9"/>
      <c r="F48" s="9"/>
      <c r="G48" s="1"/>
      <c r="H48" s="1"/>
      <c r="I48" s="1"/>
      <c r="J48" s="1"/>
      <c r="K48" s="1"/>
      <c r="L48" s="1"/>
    </row>
    <row r="49" spans="1:12" ht="15" customHeight="1">
      <c r="A49" s="32" t="s">
        <v>49</v>
      </c>
      <c r="B49" s="33">
        <v>100</v>
      </c>
      <c r="C49" s="33">
        <v>97.9</v>
      </c>
      <c r="D49" s="33">
        <f t="shared" si="2"/>
        <v>97.9</v>
      </c>
      <c r="E49" s="9"/>
      <c r="F49" s="9"/>
      <c r="G49" s="1"/>
      <c r="H49" s="1"/>
      <c r="I49" s="1"/>
      <c r="J49" s="1"/>
      <c r="K49" s="1"/>
      <c r="L49" s="1"/>
    </row>
    <row r="50" spans="1:12" ht="15">
      <c r="A50" s="32" t="s">
        <v>33</v>
      </c>
      <c r="B50" s="33">
        <v>1500</v>
      </c>
      <c r="C50" s="33">
        <v>1251.4</v>
      </c>
      <c r="D50" s="33">
        <f t="shared" si="2"/>
        <v>83.42666666666668</v>
      </c>
      <c r="E50" s="9"/>
      <c r="F50" s="9"/>
      <c r="G50" s="1"/>
      <c r="H50" s="1"/>
      <c r="I50" s="1"/>
      <c r="J50" s="1"/>
      <c r="K50" s="1"/>
      <c r="L50" s="1"/>
    </row>
    <row r="51" spans="1:12" ht="14.25">
      <c r="A51" s="29" t="s">
        <v>11</v>
      </c>
      <c r="B51" s="30">
        <f>SUM(B5+B29)</f>
        <v>243639.6</v>
      </c>
      <c r="C51" s="31">
        <f>SUM(C5+C29)</f>
        <v>248540.60000000003</v>
      </c>
      <c r="D51" s="30">
        <f t="shared" si="2"/>
        <v>102.01157775665368</v>
      </c>
      <c r="E51" s="9"/>
      <c r="F51" s="9"/>
      <c r="G51" s="1"/>
      <c r="H51" s="1"/>
      <c r="I51" s="1"/>
      <c r="J51" s="1"/>
      <c r="K51" s="1"/>
      <c r="L51" s="1"/>
    </row>
    <row r="52" spans="1:12" ht="14.25">
      <c r="A52" s="45" t="s">
        <v>12</v>
      </c>
      <c r="B52" s="34">
        <f>B53+B114+B112+B113</f>
        <v>441055.1</v>
      </c>
      <c r="C52" s="34">
        <f>C53+C114+C112+C113</f>
        <v>441355.1</v>
      </c>
      <c r="D52" s="34">
        <f t="shared" si="2"/>
        <v>100.06801871240123</v>
      </c>
      <c r="E52" s="10"/>
      <c r="F52" s="11"/>
      <c r="G52" s="4"/>
      <c r="H52" s="1"/>
      <c r="I52" s="1"/>
      <c r="J52" s="1"/>
      <c r="K52" s="1"/>
      <c r="L52" s="1"/>
    </row>
    <row r="53" spans="1:12" ht="15.75">
      <c r="A53" s="45" t="s">
        <v>21</v>
      </c>
      <c r="B53" s="34">
        <f>B54+B57+B83+B104</f>
        <v>447092.89999999997</v>
      </c>
      <c r="C53" s="34">
        <f>C54+C57+C83+C104</f>
        <v>447092.89999999997</v>
      </c>
      <c r="D53" s="34">
        <f t="shared" si="2"/>
        <v>100</v>
      </c>
      <c r="E53" s="6"/>
      <c r="F53" s="6"/>
      <c r="G53" s="2"/>
      <c r="H53" s="1"/>
      <c r="I53" s="1"/>
      <c r="J53" s="1"/>
      <c r="K53" s="1"/>
      <c r="L53" s="1"/>
    </row>
    <row r="54" spans="1:12" ht="15.75">
      <c r="A54" s="45" t="s">
        <v>34</v>
      </c>
      <c r="B54" s="34">
        <f>SUM(B55:B56)</f>
        <v>126234.09999999999</v>
      </c>
      <c r="C54" s="34">
        <f>SUM(C55:C56)</f>
        <v>126234.09999999999</v>
      </c>
      <c r="D54" s="33">
        <f t="shared" si="2"/>
        <v>100</v>
      </c>
      <c r="E54" s="15"/>
      <c r="F54" s="7"/>
      <c r="G54" s="2"/>
      <c r="H54" s="1"/>
      <c r="I54" s="1"/>
      <c r="J54" s="1"/>
      <c r="K54" s="1"/>
      <c r="L54" s="1"/>
    </row>
    <row r="55" spans="1:12" ht="45">
      <c r="A55" s="46" t="s">
        <v>67</v>
      </c>
      <c r="B55" s="33">
        <v>119723.9</v>
      </c>
      <c r="C55" s="33">
        <v>119723.9</v>
      </c>
      <c r="D55" s="33">
        <f t="shared" si="2"/>
        <v>100</v>
      </c>
      <c r="E55" s="16"/>
      <c r="F55" s="10"/>
      <c r="G55" s="5"/>
      <c r="H55" s="1"/>
      <c r="I55" s="1"/>
      <c r="J55" s="1"/>
      <c r="K55" s="1"/>
      <c r="L55" s="1"/>
    </row>
    <row r="56" spans="1:12" ht="30">
      <c r="A56" s="44" t="s">
        <v>68</v>
      </c>
      <c r="B56" s="33">
        <v>6510.2</v>
      </c>
      <c r="C56" s="33">
        <v>6510.2</v>
      </c>
      <c r="D56" s="33">
        <f t="shared" si="2"/>
        <v>100</v>
      </c>
      <c r="E56" s="16"/>
      <c r="F56" s="10"/>
      <c r="G56" s="5"/>
      <c r="H56" s="1"/>
      <c r="I56" s="1"/>
      <c r="J56" s="1"/>
      <c r="K56" s="1"/>
      <c r="L56" s="1"/>
    </row>
    <row r="57" spans="1:12" ht="15.75">
      <c r="A57" s="45" t="s">
        <v>18</v>
      </c>
      <c r="B57" s="34">
        <f>SUM(B58:B82)</f>
        <v>123188.7</v>
      </c>
      <c r="C57" s="34">
        <f>SUM(C58:C82)</f>
        <v>123188.7</v>
      </c>
      <c r="D57" s="34">
        <f t="shared" si="2"/>
        <v>100</v>
      </c>
      <c r="E57" s="15"/>
      <c r="F57" s="7"/>
      <c r="G57" s="2"/>
      <c r="H57" s="1"/>
      <c r="I57" s="1"/>
      <c r="J57" s="1"/>
      <c r="K57" s="1"/>
      <c r="L57" s="1"/>
    </row>
    <row r="58" spans="1:12" ht="30" customHeight="1">
      <c r="A58" s="47" t="s">
        <v>69</v>
      </c>
      <c r="B58" s="33">
        <v>1967.3</v>
      </c>
      <c r="C58" s="33">
        <v>1967.3</v>
      </c>
      <c r="D58" s="33">
        <f t="shared" si="2"/>
        <v>100</v>
      </c>
      <c r="E58" s="16"/>
      <c r="F58" s="10"/>
      <c r="G58" s="5"/>
      <c r="H58" s="1"/>
      <c r="I58" s="1"/>
      <c r="J58" s="1"/>
      <c r="K58" s="1"/>
      <c r="L58" s="1"/>
    </row>
    <row r="59" spans="1:12" ht="30">
      <c r="A59" s="47" t="s">
        <v>70</v>
      </c>
      <c r="B59" s="33">
        <v>766.7</v>
      </c>
      <c r="C59" s="33">
        <v>766.7</v>
      </c>
      <c r="D59" s="33">
        <f t="shared" si="2"/>
        <v>100</v>
      </c>
      <c r="E59" s="16"/>
      <c r="F59" s="10"/>
      <c r="G59" s="5"/>
      <c r="H59" s="1"/>
      <c r="I59" s="1"/>
      <c r="J59" s="1"/>
      <c r="K59" s="1"/>
      <c r="L59" s="1"/>
    </row>
    <row r="60" spans="1:12" ht="29.25" customHeight="1">
      <c r="A60" s="47" t="s">
        <v>71</v>
      </c>
      <c r="B60" s="33">
        <v>3044.8</v>
      </c>
      <c r="C60" s="33">
        <v>3044.8</v>
      </c>
      <c r="D60" s="33">
        <f t="shared" si="2"/>
        <v>100</v>
      </c>
      <c r="E60" s="16"/>
      <c r="F60" s="10"/>
      <c r="G60" s="5"/>
      <c r="H60" s="1"/>
      <c r="I60" s="1"/>
      <c r="J60" s="1"/>
      <c r="K60" s="1"/>
      <c r="L60" s="1"/>
    </row>
    <row r="61" spans="1:12" ht="19.5" customHeight="1">
      <c r="A61" s="47" t="s">
        <v>95</v>
      </c>
      <c r="B61" s="33">
        <v>1978</v>
      </c>
      <c r="C61" s="33">
        <v>1978</v>
      </c>
      <c r="D61" s="33">
        <f t="shared" si="2"/>
        <v>100</v>
      </c>
      <c r="E61" s="16"/>
      <c r="F61" s="10"/>
      <c r="G61" s="5"/>
      <c r="H61" s="1"/>
      <c r="I61" s="1"/>
      <c r="J61" s="1"/>
      <c r="K61" s="1"/>
      <c r="L61" s="1"/>
    </row>
    <row r="62" spans="1:12" ht="29.25" customHeight="1">
      <c r="A62" s="47" t="s">
        <v>98</v>
      </c>
      <c r="B62" s="33">
        <v>15662.5</v>
      </c>
      <c r="C62" s="33">
        <v>15662.5</v>
      </c>
      <c r="D62" s="33">
        <f t="shared" si="2"/>
        <v>100</v>
      </c>
      <c r="E62" s="16"/>
      <c r="F62" s="10"/>
      <c r="G62" s="5"/>
      <c r="H62" s="1"/>
      <c r="I62" s="1"/>
      <c r="J62" s="1"/>
      <c r="K62" s="1"/>
      <c r="L62" s="1"/>
    </row>
    <row r="63" spans="1:12" ht="60">
      <c r="A63" s="47" t="s">
        <v>94</v>
      </c>
      <c r="B63" s="33">
        <v>1265.1</v>
      </c>
      <c r="C63" s="33">
        <v>1265.1</v>
      </c>
      <c r="D63" s="33">
        <f t="shared" si="2"/>
        <v>100</v>
      </c>
      <c r="E63" s="16"/>
      <c r="F63" s="10"/>
      <c r="G63" s="5"/>
      <c r="H63" s="1"/>
      <c r="I63" s="1"/>
      <c r="J63" s="1"/>
      <c r="K63" s="1"/>
      <c r="L63" s="1"/>
    </row>
    <row r="64" spans="1:12" ht="44.25" customHeight="1">
      <c r="A64" s="47" t="s">
        <v>46</v>
      </c>
      <c r="B64" s="33">
        <v>522.1</v>
      </c>
      <c r="C64" s="33">
        <v>522.1</v>
      </c>
      <c r="D64" s="33">
        <f t="shared" si="2"/>
        <v>100</v>
      </c>
      <c r="E64" s="16"/>
      <c r="F64" s="10"/>
      <c r="G64" s="4"/>
      <c r="H64" s="1"/>
      <c r="I64" s="1"/>
      <c r="J64" s="1"/>
      <c r="K64" s="1"/>
      <c r="L64" s="1"/>
    </row>
    <row r="65" spans="1:12" ht="15" customHeight="1">
      <c r="A65" s="47" t="s">
        <v>47</v>
      </c>
      <c r="B65" s="33">
        <v>37.7</v>
      </c>
      <c r="C65" s="33">
        <v>37.7</v>
      </c>
      <c r="D65" s="33">
        <f t="shared" si="2"/>
        <v>100</v>
      </c>
      <c r="E65" s="16"/>
      <c r="F65" s="10"/>
      <c r="G65" s="4"/>
      <c r="H65" s="1"/>
      <c r="I65" s="1"/>
      <c r="J65" s="1"/>
      <c r="K65" s="1"/>
      <c r="L65" s="1"/>
    </row>
    <row r="66" spans="1:12" ht="27.75" customHeight="1">
      <c r="A66" s="48" t="s">
        <v>65</v>
      </c>
      <c r="B66" s="33">
        <v>48024.8</v>
      </c>
      <c r="C66" s="33">
        <v>48024.8</v>
      </c>
      <c r="D66" s="33">
        <f t="shared" si="2"/>
        <v>100</v>
      </c>
      <c r="E66" s="16"/>
      <c r="F66" s="10"/>
      <c r="G66" s="4"/>
      <c r="H66" s="1"/>
      <c r="I66" s="1"/>
      <c r="J66" s="1"/>
      <c r="K66" s="1"/>
      <c r="L66" s="1"/>
    </row>
    <row r="67" spans="1:12" ht="27.75" customHeight="1">
      <c r="A67" s="48" t="s">
        <v>108</v>
      </c>
      <c r="B67" s="33">
        <v>8857</v>
      </c>
      <c r="C67" s="33">
        <v>8857</v>
      </c>
      <c r="D67" s="33">
        <f t="shared" si="2"/>
        <v>100</v>
      </c>
      <c r="E67" s="16"/>
      <c r="F67" s="10"/>
      <c r="G67" s="4"/>
      <c r="H67" s="1"/>
      <c r="I67" s="1"/>
      <c r="J67" s="1"/>
      <c r="K67" s="1"/>
      <c r="L67" s="1"/>
    </row>
    <row r="68" spans="1:12" ht="32.25" customHeight="1">
      <c r="A68" s="48" t="s">
        <v>109</v>
      </c>
      <c r="B68" s="33">
        <v>5115</v>
      </c>
      <c r="C68" s="33">
        <v>5115</v>
      </c>
      <c r="D68" s="33">
        <f t="shared" si="2"/>
        <v>100</v>
      </c>
      <c r="E68" s="16"/>
      <c r="F68" s="10"/>
      <c r="G68" s="4"/>
      <c r="H68" s="1"/>
      <c r="I68" s="1"/>
      <c r="J68" s="1"/>
      <c r="K68" s="1"/>
      <c r="L68" s="1"/>
    </row>
    <row r="69" spans="1:12" ht="32.25" customHeight="1">
      <c r="A69" s="48" t="s">
        <v>74</v>
      </c>
      <c r="B69" s="33">
        <v>1338.3</v>
      </c>
      <c r="C69" s="33">
        <v>1338.3</v>
      </c>
      <c r="D69" s="33">
        <f t="shared" si="2"/>
        <v>100</v>
      </c>
      <c r="E69" s="16"/>
      <c r="F69" s="10"/>
      <c r="G69" s="4"/>
      <c r="H69" s="1"/>
      <c r="I69" s="1"/>
      <c r="J69" s="1"/>
      <c r="K69" s="1"/>
      <c r="L69" s="1"/>
    </row>
    <row r="70" spans="1:12" ht="66" customHeight="1">
      <c r="A70" s="48" t="s">
        <v>73</v>
      </c>
      <c r="B70" s="33">
        <v>1486.5</v>
      </c>
      <c r="C70" s="33">
        <v>1486.5</v>
      </c>
      <c r="D70" s="33">
        <f t="shared" si="2"/>
        <v>100</v>
      </c>
      <c r="E70" s="16"/>
      <c r="F70" s="10"/>
      <c r="G70" s="4"/>
      <c r="H70" s="1"/>
      <c r="I70" s="1"/>
      <c r="J70" s="1"/>
      <c r="K70" s="1"/>
      <c r="L70" s="1"/>
    </row>
    <row r="71" spans="1:12" ht="30">
      <c r="A71" s="47" t="s">
        <v>59</v>
      </c>
      <c r="B71" s="33">
        <v>1779.9</v>
      </c>
      <c r="C71" s="33">
        <v>1779.9</v>
      </c>
      <c r="D71" s="33">
        <f t="shared" si="2"/>
        <v>100</v>
      </c>
      <c r="E71" s="16"/>
      <c r="F71" s="10"/>
      <c r="G71" s="4"/>
      <c r="H71" s="1"/>
      <c r="I71" s="1"/>
      <c r="J71" s="1"/>
      <c r="K71" s="1"/>
      <c r="L71" s="1"/>
    </row>
    <row r="72" spans="1:12" ht="14.25" customHeight="1">
      <c r="A72" s="47" t="s">
        <v>63</v>
      </c>
      <c r="B72" s="33">
        <v>4580.1</v>
      </c>
      <c r="C72" s="33">
        <v>4580.1</v>
      </c>
      <c r="D72" s="33">
        <f t="shared" si="2"/>
        <v>100</v>
      </c>
      <c r="E72" s="16"/>
      <c r="F72" s="10"/>
      <c r="G72" s="4"/>
      <c r="H72" s="1"/>
      <c r="I72" s="1"/>
      <c r="J72" s="1"/>
      <c r="K72" s="1"/>
      <c r="L72" s="1"/>
    </row>
    <row r="73" spans="1:12" ht="28.5" customHeight="1">
      <c r="A73" s="47" t="s">
        <v>58</v>
      </c>
      <c r="B73" s="33">
        <v>1627.4</v>
      </c>
      <c r="C73" s="33">
        <v>1627.4</v>
      </c>
      <c r="D73" s="33">
        <f t="shared" si="2"/>
        <v>100</v>
      </c>
      <c r="E73" s="16"/>
      <c r="F73" s="10"/>
      <c r="G73" s="4"/>
      <c r="H73" s="1"/>
      <c r="I73" s="1"/>
      <c r="J73" s="1"/>
      <c r="K73" s="1"/>
      <c r="L73" s="1"/>
    </row>
    <row r="74" spans="1:12" ht="30">
      <c r="A74" s="47" t="s">
        <v>64</v>
      </c>
      <c r="B74" s="33">
        <v>2902</v>
      </c>
      <c r="C74" s="33">
        <v>2902</v>
      </c>
      <c r="D74" s="33">
        <f t="shared" si="2"/>
        <v>100</v>
      </c>
      <c r="E74" s="16"/>
      <c r="F74" s="10"/>
      <c r="G74" s="4"/>
      <c r="H74" s="1"/>
      <c r="I74" s="1"/>
      <c r="J74" s="1"/>
      <c r="K74" s="1"/>
      <c r="L74" s="1"/>
    </row>
    <row r="75" spans="1:12" ht="16.5" customHeight="1">
      <c r="A75" s="47" t="s">
        <v>57</v>
      </c>
      <c r="B75" s="33">
        <v>5630.1</v>
      </c>
      <c r="C75" s="33">
        <v>5630.1</v>
      </c>
      <c r="D75" s="33">
        <f t="shared" si="2"/>
        <v>100</v>
      </c>
      <c r="E75" s="16"/>
      <c r="F75" s="10"/>
      <c r="G75" s="4"/>
      <c r="H75" s="1"/>
      <c r="I75" s="1"/>
      <c r="J75" s="1"/>
      <c r="K75" s="1"/>
      <c r="L75" s="1"/>
    </row>
    <row r="76" spans="1:12" ht="16.5" customHeight="1">
      <c r="A76" s="47" t="s">
        <v>75</v>
      </c>
      <c r="B76" s="33">
        <v>1442.8</v>
      </c>
      <c r="C76" s="33">
        <v>1442.8</v>
      </c>
      <c r="D76" s="33">
        <f t="shared" si="2"/>
        <v>100</v>
      </c>
      <c r="E76" s="16"/>
      <c r="F76" s="10"/>
      <c r="G76" s="4"/>
      <c r="H76" s="1"/>
      <c r="I76" s="1"/>
      <c r="J76" s="1"/>
      <c r="K76" s="1"/>
      <c r="L76" s="1"/>
    </row>
    <row r="77" spans="1:12" ht="45">
      <c r="A77" s="47" t="s">
        <v>66</v>
      </c>
      <c r="B77" s="33">
        <v>467</v>
      </c>
      <c r="C77" s="33">
        <v>467</v>
      </c>
      <c r="D77" s="33">
        <f t="shared" si="2"/>
        <v>100</v>
      </c>
      <c r="E77" s="16"/>
      <c r="F77" s="10"/>
      <c r="G77" s="4"/>
      <c r="H77" s="1"/>
      <c r="I77" s="1"/>
      <c r="J77" s="1"/>
      <c r="K77" s="1"/>
      <c r="L77" s="1"/>
    </row>
    <row r="78" spans="1:12" ht="30">
      <c r="A78" s="47" t="s">
        <v>89</v>
      </c>
      <c r="B78" s="33">
        <v>4698.4</v>
      </c>
      <c r="C78" s="33">
        <v>4698.4</v>
      </c>
      <c r="D78" s="33">
        <f t="shared" si="2"/>
        <v>100</v>
      </c>
      <c r="E78" s="16"/>
      <c r="F78" s="10"/>
      <c r="G78" s="4"/>
      <c r="H78" s="1"/>
      <c r="I78" s="1"/>
      <c r="J78" s="1"/>
      <c r="K78" s="1"/>
      <c r="L78" s="1"/>
    </row>
    <row r="79" spans="1:12" ht="30">
      <c r="A79" s="47" t="s">
        <v>107</v>
      </c>
      <c r="B79" s="33">
        <v>3984.9</v>
      </c>
      <c r="C79" s="33">
        <v>3984.9</v>
      </c>
      <c r="D79" s="33">
        <f t="shared" si="2"/>
        <v>100</v>
      </c>
      <c r="E79" s="16"/>
      <c r="F79" s="10"/>
      <c r="G79" s="4"/>
      <c r="H79" s="1"/>
      <c r="I79" s="1"/>
      <c r="J79" s="1"/>
      <c r="K79" s="1"/>
      <c r="L79" s="1"/>
    </row>
    <row r="80" spans="1:12" ht="60">
      <c r="A80" s="47" t="s">
        <v>100</v>
      </c>
      <c r="B80" s="33">
        <v>555</v>
      </c>
      <c r="C80" s="33">
        <v>555</v>
      </c>
      <c r="D80" s="33">
        <f aca="true" t="shared" si="3" ref="D80:D111">C80/B80*100</f>
        <v>100</v>
      </c>
      <c r="E80" s="16"/>
      <c r="F80" s="10"/>
      <c r="G80" s="4"/>
      <c r="H80" s="1"/>
      <c r="I80" s="1"/>
      <c r="J80" s="1"/>
      <c r="K80" s="1"/>
      <c r="L80" s="1"/>
    </row>
    <row r="81" spans="1:12" ht="30">
      <c r="A81" s="47" t="s">
        <v>111</v>
      </c>
      <c r="B81" s="33">
        <v>500</v>
      </c>
      <c r="C81" s="33">
        <v>500</v>
      </c>
      <c r="D81" s="33"/>
      <c r="E81" s="16"/>
      <c r="F81" s="10"/>
      <c r="G81" s="4"/>
      <c r="H81" s="1"/>
      <c r="I81" s="1"/>
      <c r="J81" s="1"/>
      <c r="K81" s="1"/>
      <c r="L81" s="1"/>
    </row>
    <row r="82" spans="1:12" ht="51" customHeight="1">
      <c r="A82" s="47" t="s">
        <v>72</v>
      </c>
      <c r="B82" s="33">
        <v>4955.3</v>
      </c>
      <c r="C82" s="33">
        <v>4955.3</v>
      </c>
      <c r="D82" s="33">
        <f t="shared" si="3"/>
        <v>100</v>
      </c>
      <c r="E82" s="16"/>
      <c r="F82" s="10"/>
      <c r="G82" s="4"/>
      <c r="H82" s="1"/>
      <c r="I82" s="1"/>
      <c r="J82" s="1"/>
      <c r="K82" s="1"/>
      <c r="L82" s="1"/>
    </row>
    <row r="83" spans="1:12" ht="15.75">
      <c r="A83" s="45" t="s">
        <v>13</v>
      </c>
      <c r="B83" s="34">
        <f>SUM(B84:B103)</f>
        <v>180419.9</v>
      </c>
      <c r="C83" s="34">
        <f>SUM(C84:C103)</f>
        <v>180419.9</v>
      </c>
      <c r="D83" s="34">
        <f t="shared" si="3"/>
        <v>100</v>
      </c>
      <c r="E83" s="15"/>
      <c r="F83" s="7"/>
      <c r="G83" s="2"/>
      <c r="H83" s="1"/>
      <c r="I83" s="1"/>
      <c r="J83" s="1"/>
      <c r="K83" s="1"/>
      <c r="L83" s="1"/>
    </row>
    <row r="84" spans="1:12" ht="46.5" customHeight="1">
      <c r="A84" s="44" t="s">
        <v>77</v>
      </c>
      <c r="B84" s="33">
        <v>1.6</v>
      </c>
      <c r="C84" s="33">
        <v>1.6</v>
      </c>
      <c r="D84" s="33">
        <f t="shared" si="3"/>
        <v>100</v>
      </c>
      <c r="E84" s="16"/>
      <c r="F84" s="10"/>
      <c r="G84" s="5"/>
      <c r="H84" s="1"/>
      <c r="I84" s="1"/>
      <c r="J84" s="1"/>
      <c r="K84" s="1"/>
      <c r="L84" s="1"/>
    </row>
    <row r="85" spans="1:12" ht="105">
      <c r="A85" s="44" t="s">
        <v>88</v>
      </c>
      <c r="B85" s="33">
        <v>267.1</v>
      </c>
      <c r="C85" s="33">
        <v>267.1</v>
      </c>
      <c r="D85" s="33">
        <f t="shared" si="3"/>
        <v>100</v>
      </c>
      <c r="E85" s="16"/>
      <c r="F85" s="10"/>
      <c r="G85" s="5"/>
      <c r="H85" s="1"/>
      <c r="I85" s="1"/>
      <c r="J85" s="1"/>
      <c r="K85" s="1"/>
      <c r="L85" s="1"/>
    </row>
    <row r="86" spans="1:12" ht="105" customHeight="1">
      <c r="A86" s="44" t="s">
        <v>80</v>
      </c>
      <c r="B86" s="33">
        <v>1241.9</v>
      </c>
      <c r="C86" s="33">
        <v>1241.9</v>
      </c>
      <c r="D86" s="33">
        <f t="shared" si="3"/>
        <v>100</v>
      </c>
      <c r="E86" s="16"/>
      <c r="F86" s="10"/>
      <c r="G86" s="5"/>
      <c r="H86" s="1"/>
      <c r="I86" s="1"/>
      <c r="J86" s="1"/>
      <c r="K86" s="1"/>
      <c r="L86" s="1"/>
    </row>
    <row r="87" spans="1:12" ht="15">
      <c r="A87" s="44" t="s">
        <v>62</v>
      </c>
      <c r="B87" s="33">
        <v>117841.2</v>
      </c>
      <c r="C87" s="33">
        <v>117841.2</v>
      </c>
      <c r="D87" s="33">
        <f t="shared" si="3"/>
        <v>100</v>
      </c>
      <c r="E87" s="16"/>
      <c r="F87" s="10"/>
      <c r="G87" s="5"/>
      <c r="H87" s="1"/>
      <c r="I87" s="1"/>
      <c r="J87" s="1"/>
      <c r="K87" s="1"/>
      <c r="L87" s="1"/>
    </row>
    <row r="88" spans="1:12" ht="15">
      <c r="A88" s="44" t="s">
        <v>110</v>
      </c>
      <c r="B88" s="33">
        <v>7101.3</v>
      </c>
      <c r="C88" s="33">
        <v>7101.3</v>
      </c>
      <c r="D88" s="33">
        <f t="shared" si="3"/>
        <v>100</v>
      </c>
      <c r="E88" s="16"/>
      <c r="F88" s="10"/>
      <c r="G88" s="5"/>
      <c r="H88" s="1"/>
      <c r="I88" s="1"/>
      <c r="J88" s="1"/>
      <c r="K88" s="1"/>
      <c r="L88" s="1"/>
    </row>
    <row r="89" spans="1:12" ht="58.5" customHeight="1">
      <c r="A89" s="44" t="s">
        <v>84</v>
      </c>
      <c r="B89" s="33">
        <v>3053.5</v>
      </c>
      <c r="C89" s="33">
        <v>3053.5</v>
      </c>
      <c r="D89" s="33">
        <f t="shared" si="3"/>
        <v>100</v>
      </c>
      <c r="E89" s="16"/>
      <c r="F89" s="10"/>
      <c r="G89" s="5"/>
      <c r="H89" s="1"/>
      <c r="I89" s="1"/>
      <c r="J89" s="1"/>
      <c r="K89" s="1"/>
      <c r="L89" s="1"/>
    </row>
    <row r="90" spans="1:12" ht="105">
      <c r="A90" s="49" t="s">
        <v>78</v>
      </c>
      <c r="B90" s="33">
        <v>642.3</v>
      </c>
      <c r="C90" s="33">
        <v>642.3</v>
      </c>
      <c r="D90" s="33">
        <f t="shared" si="3"/>
        <v>100</v>
      </c>
      <c r="E90" s="16"/>
      <c r="F90" s="10"/>
      <c r="H90" s="1"/>
      <c r="I90" s="1"/>
      <c r="J90" s="1"/>
      <c r="K90" s="1"/>
      <c r="L90" s="1"/>
    </row>
    <row r="91" spans="1:12" ht="120">
      <c r="A91" s="49" t="s">
        <v>83</v>
      </c>
      <c r="B91" s="33">
        <v>284.2</v>
      </c>
      <c r="C91" s="33">
        <v>284.2</v>
      </c>
      <c r="D91" s="33">
        <f t="shared" si="3"/>
        <v>100</v>
      </c>
      <c r="E91" s="16"/>
      <c r="F91" s="10"/>
      <c r="H91" s="1"/>
      <c r="I91" s="1"/>
      <c r="J91" s="1"/>
      <c r="K91" s="1"/>
      <c r="L91" s="1"/>
    </row>
    <row r="92" spans="1:12" ht="45">
      <c r="A92" s="47" t="s">
        <v>79</v>
      </c>
      <c r="B92" s="33">
        <v>298.1</v>
      </c>
      <c r="C92" s="33">
        <v>298.1</v>
      </c>
      <c r="D92" s="33">
        <f t="shared" si="3"/>
        <v>100</v>
      </c>
      <c r="E92" s="16"/>
      <c r="F92" s="10"/>
      <c r="G92" s="5"/>
      <c r="H92" s="1"/>
      <c r="I92" s="1"/>
      <c r="J92" s="1"/>
      <c r="K92" s="1"/>
      <c r="L92" s="1"/>
    </row>
    <row r="93" spans="1:12" ht="61.5" customHeight="1">
      <c r="A93" s="47" t="s">
        <v>81</v>
      </c>
      <c r="B93" s="33">
        <v>1625.6</v>
      </c>
      <c r="C93" s="33">
        <v>1625.6</v>
      </c>
      <c r="D93" s="33">
        <f t="shared" si="3"/>
        <v>100</v>
      </c>
      <c r="E93" s="16"/>
      <c r="F93" s="10"/>
      <c r="G93" s="5"/>
      <c r="H93" s="1"/>
      <c r="I93" s="1"/>
      <c r="J93" s="1"/>
      <c r="K93" s="1"/>
      <c r="L93" s="1"/>
    </row>
    <row r="94" spans="1:12" ht="90">
      <c r="A94" s="50" t="s">
        <v>76</v>
      </c>
      <c r="B94" s="33">
        <v>395.7</v>
      </c>
      <c r="C94" s="33">
        <v>395.7</v>
      </c>
      <c r="D94" s="33">
        <f t="shared" si="3"/>
        <v>100</v>
      </c>
      <c r="E94" s="16"/>
      <c r="G94" s="5"/>
      <c r="H94" s="1"/>
      <c r="I94" s="1"/>
      <c r="J94" s="1"/>
      <c r="K94" s="1"/>
      <c r="L94" s="1"/>
    </row>
    <row r="95" spans="1:12" ht="30">
      <c r="A95" s="47" t="s">
        <v>86</v>
      </c>
      <c r="B95" s="33">
        <v>2066.6</v>
      </c>
      <c r="C95" s="33">
        <v>2066.6</v>
      </c>
      <c r="D95" s="33">
        <f t="shared" si="3"/>
        <v>100</v>
      </c>
      <c r="E95" s="16"/>
      <c r="F95" s="10"/>
      <c r="G95" s="5"/>
      <c r="H95" s="1"/>
      <c r="I95" s="1"/>
      <c r="J95" s="1"/>
      <c r="K95" s="1"/>
      <c r="L95" s="1"/>
    </row>
    <row r="96" spans="1:12" ht="30">
      <c r="A96" s="47" t="s">
        <v>87</v>
      </c>
      <c r="B96" s="33">
        <v>412.7</v>
      </c>
      <c r="C96" s="33">
        <v>412.7</v>
      </c>
      <c r="D96" s="33">
        <f t="shared" si="3"/>
        <v>100</v>
      </c>
      <c r="E96" s="16"/>
      <c r="F96" s="10"/>
      <c r="G96" s="5"/>
      <c r="H96" s="1"/>
      <c r="I96" s="1"/>
      <c r="J96" s="1"/>
      <c r="K96" s="1"/>
      <c r="L96" s="1"/>
    </row>
    <row r="97" spans="1:12" ht="46.5" customHeight="1">
      <c r="A97" s="47" t="s">
        <v>82</v>
      </c>
      <c r="B97" s="33">
        <v>5702.4</v>
      </c>
      <c r="C97" s="33">
        <v>5702.4</v>
      </c>
      <c r="D97" s="33">
        <f t="shared" si="3"/>
        <v>100</v>
      </c>
      <c r="E97" s="16"/>
      <c r="F97" s="10"/>
      <c r="G97" s="5"/>
      <c r="H97" s="1"/>
      <c r="I97" s="1"/>
      <c r="J97" s="1"/>
      <c r="K97" s="1"/>
      <c r="L97" s="1"/>
    </row>
    <row r="98" spans="1:12" ht="120">
      <c r="A98" s="51" t="s">
        <v>96</v>
      </c>
      <c r="B98" s="33">
        <v>168</v>
      </c>
      <c r="C98" s="33">
        <v>168</v>
      </c>
      <c r="D98" s="33">
        <f t="shared" si="3"/>
        <v>100</v>
      </c>
      <c r="E98" s="16"/>
      <c r="G98" s="5"/>
      <c r="H98" s="1"/>
      <c r="I98" s="1"/>
      <c r="J98" s="1"/>
      <c r="K98" s="1"/>
      <c r="L98" s="1"/>
    </row>
    <row r="99" spans="1:12" ht="45">
      <c r="A99" s="47" t="s">
        <v>60</v>
      </c>
      <c r="B99" s="33">
        <v>4829.8</v>
      </c>
      <c r="C99" s="33">
        <v>4829.8</v>
      </c>
      <c r="D99" s="33">
        <f t="shared" si="3"/>
        <v>100</v>
      </c>
      <c r="E99" s="16"/>
      <c r="F99" s="10"/>
      <c r="G99" s="5"/>
      <c r="H99" s="1"/>
      <c r="I99" s="1"/>
      <c r="J99" s="1"/>
      <c r="K99" s="1"/>
      <c r="L99" s="1"/>
    </row>
    <row r="100" spans="1:12" ht="30">
      <c r="A100" s="47" t="s">
        <v>50</v>
      </c>
      <c r="B100" s="33">
        <v>14258.3</v>
      </c>
      <c r="C100" s="33">
        <v>14258.3</v>
      </c>
      <c r="D100" s="33">
        <f t="shared" si="3"/>
        <v>100</v>
      </c>
      <c r="E100" s="16"/>
      <c r="F100" s="10"/>
      <c r="G100" s="5"/>
      <c r="H100" s="1"/>
      <c r="I100" s="1"/>
      <c r="J100" s="1"/>
      <c r="K100" s="1"/>
      <c r="L100" s="1"/>
    </row>
    <row r="101" spans="1:12" ht="30">
      <c r="A101" s="44" t="s">
        <v>51</v>
      </c>
      <c r="B101" s="33">
        <v>8732.8</v>
      </c>
      <c r="C101" s="33">
        <v>8732.8</v>
      </c>
      <c r="D101" s="33">
        <f t="shared" si="3"/>
        <v>100</v>
      </c>
      <c r="E101" s="16"/>
      <c r="F101" s="10"/>
      <c r="G101" s="5"/>
      <c r="H101" s="1"/>
      <c r="I101" s="1"/>
      <c r="J101" s="1"/>
      <c r="K101" s="1"/>
      <c r="L101" s="1"/>
    </row>
    <row r="102" spans="1:12" ht="30">
      <c r="A102" s="44" t="s">
        <v>55</v>
      </c>
      <c r="B102" s="33">
        <v>11225.3</v>
      </c>
      <c r="C102" s="33">
        <v>11225.3</v>
      </c>
      <c r="D102" s="33">
        <f t="shared" si="3"/>
        <v>100</v>
      </c>
      <c r="E102" s="16"/>
      <c r="F102" s="10"/>
      <c r="G102" s="5"/>
      <c r="H102" s="1"/>
      <c r="I102" s="1"/>
      <c r="J102" s="1"/>
      <c r="K102" s="1"/>
      <c r="L102" s="1"/>
    </row>
    <row r="103" spans="1:12" ht="45">
      <c r="A103" s="44" t="s">
        <v>85</v>
      </c>
      <c r="B103" s="33">
        <v>271.5</v>
      </c>
      <c r="C103" s="33">
        <v>271.5</v>
      </c>
      <c r="D103" s="33">
        <f t="shared" si="3"/>
        <v>100</v>
      </c>
      <c r="E103" s="16"/>
      <c r="F103" s="10"/>
      <c r="G103" s="5"/>
      <c r="H103" s="1"/>
      <c r="I103" s="1"/>
      <c r="J103" s="1"/>
      <c r="K103" s="1"/>
      <c r="L103" s="1"/>
    </row>
    <row r="104" spans="1:12" ht="15.75">
      <c r="A104" s="52" t="s">
        <v>35</v>
      </c>
      <c r="B104" s="34">
        <f>SUM(B105:B111)</f>
        <v>17250.2</v>
      </c>
      <c r="C104" s="34">
        <f>SUM(C105:C111)</f>
        <v>17250.2</v>
      </c>
      <c r="D104" s="34">
        <f t="shared" si="3"/>
        <v>100</v>
      </c>
      <c r="E104" s="15"/>
      <c r="F104" s="6"/>
      <c r="G104" s="2"/>
      <c r="H104" s="1"/>
      <c r="I104" s="1"/>
      <c r="J104" s="1"/>
      <c r="K104" s="1"/>
      <c r="L104" s="1"/>
    </row>
    <row r="105" spans="1:12" ht="46.5" customHeight="1">
      <c r="A105" s="47" t="s">
        <v>101</v>
      </c>
      <c r="B105" s="33">
        <v>1186.6</v>
      </c>
      <c r="C105" s="33">
        <v>1186.6</v>
      </c>
      <c r="D105" s="33">
        <f t="shared" si="3"/>
        <v>100</v>
      </c>
      <c r="E105" s="15"/>
      <c r="F105" s="7"/>
      <c r="G105" s="5"/>
      <c r="H105" s="1"/>
      <c r="I105" s="1"/>
      <c r="J105" s="1"/>
      <c r="K105" s="1"/>
      <c r="L105" s="1"/>
    </row>
    <row r="106" spans="1:12" ht="45">
      <c r="A106" s="47" t="s">
        <v>99</v>
      </c>
      <c r="B106" s="33">
        <v>1100</v>
      </c>
      <c r="C106" s="33">
        <v>1100</v>
      </c>
      <c r="D106" s="33">
        <f t="shared" si="3"/>
        <v>100</v>
      </c>
      <c r="E106" s="12"/>
      <c r="F106" s="10"/>
      <c r="G106" s="5"/>
      <c r="H106" s="1"/>
      <c r="I106" s="1"/>
      <c r="J106" s="1"/>
      <c r="K106" s="1"/>
      <c r="L106" s="1"/>
    </row>
    <row r="107" spans="1:12" ht="45">
      <c r="A107" s="47" t="s">
        <v>97</v>
      </c>
      <c r="B107" s="33">
        <v>3049.8</v>
      </c>
      <c r="C107" s="33">
        <v>3049.8</v>
      </c>
      <c r="D107" s="33">
        <f t="shared" si="3"/>
        <v>100</v>
      </c>
      <c r="E107" s="12"/>
      <c r="F107" s="10"/>
      <c r="G107" s="5"/>
      <c r="H107" s="1"/>
      <c r="I107" s="1"/>
      <c r="J107" s="1"/>
      <c r="K107" s="1"/>
      <c r="L107" s="1"/>
    </row>
    <row r="108" spans="1:12" ht="30">
      <c r="A108" s="47" t="s">
        <v>91</v>
      </c>
      <c r="B108" s="33">
        <v>1025.1</v>
      </c>
      <c r="C108" s="33">
        <v>1025.1</v>
      </c>
      <c r="D108" s="33">
        <f t="shared" si="3"/>
        <v>100</v>
      </c>
      <c r="E108" s="12"/>
      <c r="F108" s="10"/>
      <c r="G108" s="5"/>
      <c r="H108" s="1"/>
      <c r="I108" s="1"/>
      <c r="J108" s="1"/>
      <c r="K108" s="1"/>
      <c r="L108" s="1"/>
    </row>
    <row r="109" spans="1:12" ht="62.25" customHeight="1">
      <c r="A109" s="47" t="s">
        <v>61</v>
      </c>
      <c r="B109" s="33">
        <v>3</v>
      </c>
      <c r="C109" s="33">
        <v>3</v>
      </c>
      <c r="D109" s="33">
        <f t="shared" si="3"/>
        <v>100</v>
      </c>
      <c r="E109" s="12"/>
      <c r="F109" s="10"/>
      <c r="G109" s="5"/>
      <c r="H109" s="1"/>
      <c r="I109" s="1"/>
      <c r="J109" s="1"/>
      <c r="K109" s="1"/>
      <c r="L109" s="1"/>
    </row>
    <row r="110" spans="1:12" ht="60">
      <c r="A110" s="47" t="s">
        <v>102</v>
      </c>
      <c r="B110" s="33">
        <v>10000</v>
      </c>
      <c r="C110" s="33">
        <v>10000</v>
      </c>
      <c r="D110" s="33">
        <f t="shared" si="3"/>
        <v>100</v>
      </c>
      <c r="E110" s="12"/>
      <c r="F110" s="10"/>
      <c r="G110" s="5"/>
      <c r="H110" s="1"/>
      <c r="I110" s="1"/>
      <c r="J110" s="1"/>
      <c r="K110" s="1"/>
      <c r="L110" s="1"/>
    </row>
    <row r="111" spans="1:7" ht="78.75" customHeight="1">
      <c r="A111" s="47" t="s">
        <v>90</v>
      </c>
      <c r="B111" s="33">
        <v>885.7</v>
      </c>
      <c r="C111" s="33">
        <v>885.7</v>
      </c>
      <c r="D111" s="33">
        <f t="shared" si="3"/>
        <v>100</v>
      </c>
      <c r="E111" s="13"/>
      <c r="F111" s="14"/>
      <c r="G111" s="3"/>
    </row>
    <row r="112" spans="1:4" ht="42.75" customHeight="1" hidden="1">
      <c r="A112" s="52" t="s">
        <v>52</v>
      </c>
      <c r="B112" s="34"/>
      <c r="C112" s="34"/>
      <c r="D112" s="33"/>
    </row>
    <row r="113" spans="1:4" ht="42.75">
      <c r="A113" s="52" t="s">
        <v>92</v>
      </c>
      <c r="B113" s="34"/>
      <c r="C113" s="34">
        <v>300</v>
      </c>
      <c r="D113" s="33"/>
    </row>
    <row r="114" spans="1:5" ht="28.5">
      <c r="A114" s="45" t="s">
        <v>93</v>
      </c>
      <c r="B114" s="34">
        <v>-6037.8</v>
      </c>
      <c r="C114" s="34">
        <v>-6037.8</v>
      </c>
      <c r="D114" s="34">
        <f>C114/B114*100</f>
        <v>100</v>
      </c>
      <c r="E114" s="17"/>
    </row>
    <row r="115" spans="1:4" ht="14.25">
      <c r="A115" s="53" t="s">
        <v>14</v>
      </c>
      <c r="B115" s="34">
        <f>B51+B52</f>
        <v>684694.7</v>
      </c>
      <c r="C115" s="34">
        <f>C51+C52</f>
        <v>689895.7</v>
      </c>
      <c r="D115" s="34">
        <f>C115/B115*100</f>
        <v>100.75960862556698</v>
      </c>
    </row>
    <row r="116" spans="1:4" ht="15" hidden="1">
      <c r="A116" s="54" t="s">
        <v>15</v>
      </c>
      <c r="B116" s="33"/>
      <c r="C116" s="33"/>
      <c r="D116" s="33"/>
    </row>
    <row r="117" spans="1:12" s="8" customFormat="1" ht="14.25" hidden="1">
      <c r="A117" s="55" t="s">
        <v>17</v>
      </c>
      <c r="B117" s="34">
        <f>SUM(B115:B116)</f>
        <v>684694.7</v>
      </c>
      <c r="C117" s="34">
        <f>SUM(C115:C116)</f>
        <v>689895.7</v>
      </c>
      <c r="D117" s="30"/>
      <c r="G117"/>
      <c r="H117"/>
      <c r="I117"/>
      <c r="J117"/>
      <c r="K117"/>
      <c r="L117"/>
    </row>
    <row r="118" spans="1:12" s="8" customFormat="1" ht="15" hidden="1">
      <c r="A118" s="56" t="s">
        <v>15</v>
      </c>
      <c r="B118" s="54"/>
      <c r="C118" s="54"/>
      <c r="D118" s="56"/>
      <c r="G118"/>
      <c r="H118"/>
      <c r="I118"/>
      <c r="J118"/>
      <c r="K118"/>
      <c r="L118"/>
    </row>
    <row r="119" spans="1:12" s="8" customFormat="1" ht="15" hidden="1">
      <c r="A119" s="57" t="s">
        <v>17</v>
      </c>
      <c r="B119" s="58">
        <f>B115+B118</f>
        <v>684694.7</v>
      </c>
      <c r="C119" s="58">
        <f>C115+C118</f>
        <v>689895.7</v>
      </c>
      <c r="D119" s="56"/>
      <c r="G119"/>
      <c r="H119"/>
      <c r="I119"/>
      <c r="J119"/>
      <c r="K119"/>
      <c r="L119"/>
    </row>
    <row r="120" spans="1:12" s="8" customFormat="1" ht="15">
      <c r="A120" s="59"/>
      <c r="B120" s="60"/>
      <c r="C120" s="60"/>
      <c r="D120" s="59"/>
      <c r="G120"/>
      <c r="H120"/>
      <c r="I120"/>
      <c r="J120"/>
      <c r="K120"/>
      <c r="L120"/>
    </row>
    <row r="121" spans="1:4" ht="30">
      <c r="A121" s="22" t="s">
        <v>104</v>
      </c>
      <c r="B121" s="23"/>
      <c r="C121" s="62" t="s">
        <v>105</v>
      </c>
      <c r="D121" s="62"/>
    </row>
    <row r="122" spans="1:12" s="8" customFormat="1" ht="15">
      <c r="A122" s="59"/>
      <c r="B122" s="61"/>
      <c r="C122" s="60"/>
      <c r="D122" s="59"/>
      <c r="G122"/>
      <c r="H122"/>
      <c r="I122"/>
      <c r="J122"/>
      <c r="K122"/>
      <c r="L122"/>
    </row>
  </sheetData>
  <sheetProtection/>
  <mergeCells count="1">
    <mergeCell ref="C121:D121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raifo20</dc:creator>
  <cp:keywords/>
  <dc:description/>
  <cp:lastModifiedBy>1</cp:lastModifiedBy>
  <cp:lastPrinted>2023-11-10T12:52:27Z</cp:lastPrinted>
  <dcterms:created xsi:type="dcterms:W3CDTF">2007-01-16T05:17:01Z</dcterms:created>
  <dcterms:modified xsi:type="dcterms:W3CDTF">2023-12-06T10:18:17Z</dcterms:modified>
  <cp:category/>
  <cp:version/>
  <cp:contentType/>
  <cp:contentStatus/>
</cp:coreProperties>
</file>