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6" tabRatio="500"/>
  </bookViews>
  <sheets>
    <sheet name="функ (2)" sheetId="1" r:id="rId1"/>
  </sheets>
  <calcPr calcId="145621"/>
</workbook>
</file>

<file path=xl/calcChain.xml><?xml version="1.0" encoding="utf-8"?>
<calcChain xmlns="http://schemas.openxmlformats.org/spreadsheetml/2006/main">
  <c r="I24" i="1" l="1"/>
  <c r="I25" i="1"/>
  <c r="I27" i="1"/>
  <c r="I26" i="1" s="1"/>
  <c r="I29" i="1"/>
  <c r="I28" i="1"/>
  <c r="I36" i="1"/>
  <c r="I37" i="1"/>
  <c r="I38" i="1"/>
  <c r="I39" i="1"/>
  <c r="I40" i="1"/>
  <c r="I41" i="1"/>
  <c r="I42" i="1"/>
  <c r="I43" i="1"/>
  <c r="I44" i="1"/>
  <c r="I52" i="1"/>
  <c r="I53" i="1"/>
  <c r="I59" i="1"/>
  <c r="I58" i="1" s="1"/>
  <c r="I57" i="1" s="1"/>
  <c r="I56" i="1" s="1"/>
  <c r="I55" i="1" s="1"/>
  <c r="I54" i="1" s="1"/>
  <c r="I67" i="1"/>
  <c r="I65" i="1" s="1"/>
  <c r="I64" i="1" s="1"/>
  <c r="I69" i="1"/>
  <c r="I71" i="1"/>
  <c r="I70" i="1" s="1"/>
  <c r="I81" i="1"/>
  <c r="I88" i="1"/>
  <c r="I89" i="1"/>
  <c r="I91" i="1"/>
  <c r="I90" i="1" s="1"/>
  <c r="I94" i="1"/>
  <c r="I97" i="1"/>
  <c r="I96" i="1" s="1"/>
  <c r="I95" i="1" s="1"/>
  <c r="I102" i="1"/>
  <c r="I101" i="1" s="1"/>
  <c r="I100" i="1" s="1"/>
  <c r="I99" i="1" s="1"/>
  <c r="I98" i="1" s="1"/>
  <c r="I112" i="1"/>
  <c r="I111" i="1" s="1"/>
  <c r="I110" i="1" s="1"/>
  <c r="I109" i="1" s="1"/>
  <c r="I108" i="1" s="1"/>
  <c r="I107" i="1" s="1"/>
  <c r="I115" i="1"/>
  <c r="I114" i="1" s="1"/>
  <c r="I113" i="1" s="1"/>
  <c r="I121" i="1"/>
  <c r="I128" i="1"/>
  <c r="I127" i="1" s="1"/>
  <c r="I126" i="1" s="1"/>
  <c r="I125" i="1" s="1"/>
  <c r="I124" i="1" s="1"/>
  <c r="I123" i="1" s="1"/>
  <c r="I134" i="1"/>
  <c r="I133" i="1" s="1"/>
  <c r="I132" i="1" s="1"/>
  <c r="I137" i="1"/>
  <c r="I136" i="1" s="1"/>
  <c r="I135" i="1" s="1"/>
  <c r="I140" i="1"/>
  <c r="I139" i="1" s="1"/>
  <c r="I138" i="1" s="1"/>
  <c r="I143" i="1"/>
  <c r="I142" i="1"/>
  <c r="I141" i="1" s="1"/>
  <c r="I147" i="1"/>
  <c r="I146" i="1"/>
  <c r="I145" i="1" s="1"/>
  <c r="I144" i="1" s="1"/>
  <c r="I149" i="1"/>
  <c r="I150" i="1"/>
  <c r="I152" i="1"/>
  <c r="I157" i="1"/>
  <c r="I162" i="1"/>
  <c r="I161" i="1" s="1"/>
  <c r="I160" i="1" s="1"/>
  <c r="I159" i="1" s="1"/>
  <c r="I158" i="1" s="1"/>
  <c r="I171" i="1"/>
  <c r="I172" i="1"/>
  <c r="I179" i="1"/>
  <c r="H178" i="1"/>
  <c r="G178" i="1"/>
  <c r="G177" i="1" s="1"/>
  <c r="G176" i="1" s="1"/>
  <c r="G175" i="1" s="1"/>
  <c r="G174" i="1" s="1"/>
  <c r="G173" i="1" s="1"/>
  <c r="H177" i="1"/>
  <c r="H176" i="1" s="1"/>
  <c r="H175" i="1" s="1"/>
  <c r="H174" i="1" s="1"/>
  <c r="H173" i="1" s="1"/>
  <c r="H169" i="1"/>
  <c r="H168" i="1" s="1"/>
  <c r="H167" i="1" s="1"/>
  <c r="H166" i="1" s="1"/>
  <c r="H165" i="1" s="1"/>
  <c r="H164" i="1" s="1"/>
  <c r="H163" i="1" s="1"/>
  <c r="I169" i="1"/>
  <c r="I168" i="1" s="1"/>
  <c r="I167" i="1" s="1"/>
  <c r="I166" i="1" s="1"/>
  <c r="I165" i="1" s="1"/>
  <c r="I164" i="1" s="1"/>
  <c r="I163" i="1" s="1"/>
  <c r="G169" i="1"/>
  <c r="G168" i="1" s="1"/>
  <c r="G167" i="1" s="1"/>
  <c r="G166" i="1" s="1"/>
  <c r="G165" i="1" s="1"/>
  <c r="G164" i="1" s="1"/>
  <c r="G163" i="1" s="1"/>
  <c r="H161" i="1"/>
  <c r="H160" i="1"/>
  <c r="H159" i="1" s="1"/>
  <c r="H158" i="1" s="1"/>
  <c r="G161" i="1"/>
  <c r="G160" i="1" s="1"/>
  <c r="G159" i="1" s="1"/>
  <c r="G158" i="1" s="1"/>
  <c r="H156" i="1"/>
  <c r="H155" i="1"/>
  <c r="H154" i="1"/>
  <c r="H153" i="1" s="1"/>
  <c r="G156" i="1"/>
  <c r="G155" i="1"/>
  <c r="G154" i="1" s="1"/>
  <c r="G153" i="1" s="1"/>
  <c r="H151" i="1"/>
  <c r="H148" i="1" s="1"/>
  <c r="G151" i="1"/>
  <c r="G148" i="1"/>
  <c r="G144" i="1" s="1"/>
  <c r="H146" i="1"/>
  <c r="H145" i="1"/>
  <c r="G146" i="1"/>
  <c r="G145" i="1" s="1"/>
  <c r="H142" i="1"/>
  <c r="G142" i="1"/>
  <c r="G141" i="1"/>
  <c r="H141" i="1"/>
  <c r="H139" i="1"/>
  <c r="G139" i="1"/>
  <c r="G138" i="1" s="1"/>
  <c r="H138" i="1"/>
  <c r="H136" i="1"/>
  <c r="H135" i="1" s="1"/>
  <c r="G136" i="1"/>
  <c r="G135" i="1" s="1"/>
  <c r="H133" i="1"/>
  <c r="G133" i="1"/>
  <c r="G132" i="1"/>
  <c r="H132" i="1"/>
  <c r="H127" i="1"/>
  <c r="H126" i="1"/>
  <c r="H125" i="1" s="1"/>
  <c r="H124" i="1" s="1"/>
  <c r="H123" i="1" s="1"/>
  <c r="G127" i="1"/>
  <c r="G126" i="1" s="1"/>
  <c r="G125" i="1" s="1"/>
  <c r="G124" i="1" s="1"/>
  <c r="G123" i="1" s="1"/>
  <c r="H120" i="1"/>
  <c r="H119" i="1" s="1"/>
  <c r="H118" i="1" s="1"/>
  <c r="H117" i="1" s="1"/>
  <c r="H116" i="1" s="1"/>
  <c r="G120" i="1"/>
  <c r="G119" i="1"/>
  <c r="G118" i="1" s="1"/>
  <c r="G117" i="1" s="1"/>
  <c r="G116" i="1" s="1"/>
  <c r="G103" i="1" s="1"/>
  <c r="H114" i="1"/>
  <c r="G114" i="1"/>
  <c r="G113" i="1"/>
  <c r="G106" i="1" s="1"/>
  <c r="G105" i="1" s="1"/>
  <c r="G104" i="1" s="1"/>
  <c r="H113" i="1"/>
  <c r="H106" i="1" s="1"/>
  <c r="H111" i="1"/>
  <c r="G111" i="1"/>
  <c r="G110" i="1"/>
  <c r="H110" i="1"/>
  <c r="H108" i="1"/>
  <c r="H107" i="1" s="1"/>
  <c r="G108" i="1"/>
  <c r="G107" i="1"/>
  <c r="H101" i="1"/>
  <c r="H100" i="1" s="1"/>
  <c r="H99" i="1" s="1"/>
  <c r="H98" i="1" s="1"/>
  <c r="G101" i="1"/>
  <c r="G100" i="1" s="1"/>
  <c r="G99" i="1" s="1"/>
  <c r="G98" i="1" s="1"/>
  <c r="H96" i="1"/>
  <c r="H95" i="1" s="1"/>
  <c r="G96" i="1"/>
  <c r="G95" i="1"/>
  <c r="H93" i="1"/>
  <c r="H92" i="1" s="1"/>
  <c r="G93" i="1"/>
  <c r="G92" i="1" s="1"/>
  <c r="H90" i="1"/>
  <c r="G90" i="1"/>
  <c r="G86" i="1" s="1"/>
  <c r="H87" i="1"/>
  <c r="I87" i="1" s="1"/>
  <c r="H86" i="1"/>
  <c r="G87" i="1"/>
  <c r="H78" i="1"/>
  <c r="G78" i="1"/>
  <c r="H77" i="1"/>
  <c r="I77" i="1" s="1"/>
  <c r="I76" i="1" s="1"/>
  <c r="I75" i="1" s="1"/>
  <c r="I74" i="1" s="1"/>
  <c r="I73" i="1" s="1"/>
  <c r="I72" i="1" s="1"/>
  <c r="G77" i="1"/>
  <c r="H76" i="1"/>
  <c r="H75" i="1" s="1"/>
  <c r="H74" i="1" s="1"/>
  <c r="H73" i="1" s="1"/>
  <c r="H72" i="1" s="1"/>
  <c r="G76" i="1"/>
  <c r="G75" i="1" s="1"/>
  <c r="G74" i="1" s="1"/>
  <c r="G73" i="1" s="1"/>
  <c r="G72" i="1" s="1"/>
  <c r="H70" i="1"/>
  <c r="H63" i="1" s="1"/>
  <c r="G70" i="1"/>
  <c r="G63" i="1" s="1"/>
  <c r="G62" i="1" s="1"/>
  <c r="G61" i="1" s="1"/>
  <c r="G60" i="1" s="1"/>
  <c r="H68" i="1"/>
  <c r="G68" i="1"/>
  <c r="H65" i="1"/>
  <c r="G65" i="1"/>
  <c r="H64" i="1"/>
  <c r="G64" i="1"/>
  <c r="H58" i="1"/>
  <c r="H57" i="1" s="1"/>
  <c r="H56" i="1" s="1"/>
  <c r="H55" i="1" s="1"/>
  <c r="H54" i="1" s="1"/>
  <c r="G58" i="1"/>
  <c r="G57" i="1" s="1"/>
  <c r="G56" i="1" s="1"/>
  <c r="G55" i="1" s="1"/>
  <c r="G54" i="1" s="1"/>
  <c r="H50" i="1"/>
  <c r="H49" i="1"/>
  <c r="H48" i="1"/>
  <c r="H47" i="1" s="1"/>
  <c r="H46" i="1" s="1"/>
  <c r="H45" i="1" s="1"/>
  <c r="G50" i="1"/>
  <c r="G49" i="1"/>
  <c r="G48" i="1"/>
  <c r="G47" i="1" s="1"/>
  <c r="G46" i="1" s="1"/>
  <c r="G45" i="1" s="1"/>
  <c r="H34" i="1"/>
  <c r="I34" i="1"/>
  <c r="I33" i="1"/>
  <c r="I32" i="1" s="1"/>
  <c r="I31" i="1" s="1"/>
  <c r="I30" i="1" s="1"/>
  <c r="H33" i="1"/>
  <c r="H32" i="1"/>
  <c r="H31" i="1"/>
  <c r="H30" i="1" s="1"/>
  <c r="G34" i="1"/>
  <c r="G33" i="1"/>
  <c r="G32" i="1" s="1"/>
  <c r="G31" i="1" s="1"/>
  <c r="G30" i="1" s="1"/>
  <c r="H28" i="1"/>
  <c r="H22" i="1" s="1"/>
  <c r="G28" i="1"/>
  <c r="H26" i="1"/>
  <c r="G26" i="1"/>
  <c r="G22" i="1"/>
  <c r="G21" i="1"/>
  <c r="G20" i="1" s="1"/>
  <c r="G19" i="1" s="1"/>
  <c r="H23" i="1"/>
  <c r="I23" i="1" s="1"/>
  <c r="G23" i="1"/>
  <c r="I120" i="1"/>
  <c r="I119" i="1"/>
  <c r="I118" i="1" s="1"/>
  <c r="I117" i="1" s="1"/>
  <c r="I116" i="1" s="1"/>
  <c r="I80" i="1"/>
  <c r="I79" i="1" s="1"/>
  <c r="I78" i="1" s="1"/>
  <c r="I151" i="1"/>
  <c r="I68" i="1"/>
  <c r="I93" i="1"/>
  <c r="I92" i="1"/>
  <c r="I156" i="1"/>
  <c r="I155" i="1"/>
  <c r="I154" i="1" s="1"/>
  <c r="I153" i="1" s="1"/>
  <c r="I178" i="1"/>
  <c r="I177" i="1"/>
  <c r="I176" i="1" s="1"/>
  <c r="I175" i="1" s="1"/>
  <c r="I174" i="1" s="1"/>
  <c r="I173" i="1" s="1"/>
  <c r="I50" i="1"/>
  <c r="I49" i="1"/>
  <c r="I48" i="1" s="1"/>
  <c r="I47" i="1" s="1"/>
  <c r="I46" i="1" s="1"/>
  <c r="I45" i="1" s="1"/>
  <c r="I86" i="1" l="1"/>
  <c r="G85" i="1"/>
  <c r="G84" i="1" s="1"/>
  <c r="G83" i="1" s="1"/>
  <c r="G82" i="1" s="1"/>
  <c r="G131" i="1"/>
  <c r="G130" i="1" s="1"/>
  <c r="G129" i="1" s="1"/>
  <c r="G122" i="1" s="1"/>
  <c r="H21" i="1"/>
  <c r="H20" i="1" s="1"/>
  <c r="H19" i="1" s="1"/>
  <c r="I22" i="1"/>
  <c r="I21" i="1" s="1"/>
  <c r="I20" i="1" s="1"/>
  <c r="I63" i="1"/>
  <c r="I62" i="1" s="1"/>
  <c r="I61" i="1" s="1"/>
  <c r="I60" i="1" s="1"/>
  <c r="H62" i="1"/>
  <c r="H61" i="1" s="1"/>
  <c r="H60" i="1" s="1"/>
  <c r="I148" i="1"/>
  <c r="H144" i="1"/>
  <c r="G18" i="1"/>
  <c r="H85" i="1"/>
  <c r="H105" i="1"/>
  <c r="H104" i="1" s="1"/>
  <c r="H103" i="1" s="1"/>
  <c r="I103" i="1" s="1"/>
  <c r="I106" i="1"/>
  <c r="I105" i="1" s="1"/>
  <c r="I104" i="1" s="1"/>
  <c r="H131" i="1"/>
  <c r="I19" i="1" l="1"/>
  <c r="H18" i="1"/>
  <c r="I131" i="1"/>
  <c r="H130" i="1"/>
  <c r="I85" i="1"/>
  <c r="I84" i="1" s="1"/>
  <c r="I83" i="1" s="1"/>
  <c r="H84" i="1"/>
  <c r="H83" i="1" s="1"/>
  <c r="H82" i="1" s="1"/>
  <c r="I82" i="1" s="1"/>
  <c r="G180" i="1"/>
  <c r="G17" i="1"/>
  <c r="I130" i="1" l="1"/>
  <c r="H129" i="1"/>
  <c r="I18" i="1"/>
  <c r="I129" i="1" l="1"/>
  <c r="H122" i="1"/>
  <c r="I122" i="1" l="1"/>
  <c r="H17" i="1"/>
  <c r="I17" i="1" s="1"/>
  <c r="H180" i="1"/>
  <c r="I180" i="1" s="1"/>
</calcChain>
</file>

<file path=xl/sharedStrings.xml><?xml version="1.0" encoding="utf-8"?>
<sst xmlns="http://schemas.openxmlformats.org/spreadsheetml/2006/main" count="739" uniqueCount="200">
  <si>
    <t>(тыс.рублей)</t>
  </si>
  <si>
    <t>Наименование</t>
  </si>
  <si>
    <t>Код бюджетной классификации</t>
  </si>
  <si>
    <t>Ведомство</t>
  </si>
  <si>
    <t>Раздел</t>
  </si>
  <si>
    <t>Подраздел</t>
  </si>
  <si>
    <t>Целевая статья расходов</t>
  </si>
  <si>
    <t>Вид расходов</t>
  </si>
  <si>
    <t>Администрация Соловьевского сельсовета</t>
  </si>
  <si>
    <t>Общегосударственные вопросы</t>
  </si>
  <si>
    <t>01</t>
  </si>
  <si>
    <t>00</t>
  </si>
  <si>
    <t>00 0 00 00000</t>
  </si>
  <si>
    <t>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</si>
  <si>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</si>
  <si>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</si>
  <si>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Муниципальная программа  Соловьевского сельсовета Княгининского муниципального  района Нижегородской области «Развитие благоустройства территории Соловьевского сельсовета Княгининского муниципального  района Нижегородской области на 2020 -2024 годы»</t>
  </si>
  <si>
    <t>17 0 00 00000</t>
  </si>
  <si>
    <t>Подпрограмма «Обеспечение реализации муниципальной программы»</t>
  </si>
  <si>
    <t>17 3 00 00000</t>
  </si>
  <si>
    <t>Содержание аппарата управления</t>
  </si>
  <si>
    <t>17 3 01 00000</t>
  </si>
  <si>
    <t>Расходы на обеспечение функций испольнительно- распорядительного органа муниципального образования</t>
  </si>
  <si>
    <t>17 3 01 00190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</si>
  <si>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</si>
  <si>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Закупка товаров, работ и услуг для  государственных (муниципальных) нужд</t>
  </si>
  <si>
    <t>Глава администрации муниципального образования</t>
  </si>
  <si>
    <t>17 3 01 08000</t>
  </si>
  <si>
    <t>100</t>
  </si>
  <si>
    <t>Непрограммные расходы</t>
  </si>
  <si>
    <t>77 0 00 00000</t>
  </si>
  <si>
    <t>Непрограммное направление деятельности</t>
  </si>
  <si>
    <t>77 7 00 00000</t>
  </si>
  <si>
    <t>Реализация функций органов местного самоуправления</t>
  </si>
  <si>
    <t>77 7 04 00000</t>
  </si>
  <si>
    <t>Иные межбюджетные трансферты из бюджетов поселений бюджету муниципального района на осуществление части полномочий по решению вопросов местного значения в соответствии с заключенными соглашениями</t>
  </si>
  <si>
    <t>77 7 04 06000</t>
  </si>
  <si>
    <t>Межбюджетные трансферты</t>
  </si>
  <si>
    <t>в том числе:</t>
  </si>
  <si>
    <t>иные межбюджетные трансферты на передачу полномочий в части владения, пользования и распоряжения муниципальной собственностью сельсовета</t>
  </si>
  <si>
    <t>иные межбюджетные трансферты на передачу полномочий по осуществлению земельного контроля</t>
  </si>
  <si>
    <t>иные межбюджетные трансферты на передачу полномочий в части организации в границах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</si>
  <si>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иные межбюджетные трансферты на передачу полномочий в части обеспечения в поселении и нуждающихся в жилых помещениях малоимущих граждан жилыми помещениями, организации строительства и содержания муниципального жилищного фонда, создания условий для жилищного строительства, осуществления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</si>
  <si>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иные межбюджетные трансферты на передачу полномочий в части формирования архивных фондов поселения</t>
  </si>
  <si>
    <t>иные межбюджетные трансферты на передачу полномочий в части осуществления закупок товаров, работ, услуг для обеспечения муниципальных нужд</t>
  </si>
  <si>
    <t>иные межбюджетные трансферты на передачу полномочий в сфере организации похоронного дела</t>
  </si>
  <si>
    <t xml:space="preserve">иные межбюджетные трансферты на передачу полномочий в  части осуществления полномочий по назначению, перерасчету, индексации и возобновлению пенсии за выслугу лицам, замещавшим муниципальные должности и должности муниципальной службы </t>
  </si>
  <si>
    <t>иные межбюджетные трансферты по осуществлению внутреннего муниципального финансового контроля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</si>
  <si>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</si>
  <si>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</si>
  <si>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Непрограммые расходы</t>
  </si>
  <si>
    <t>Иные межбюджетные трансферты  из бюджетов поселений бюджету муниципального района  на осуществление части полномочий по решению вопросов местного значения в соответствии с заключенными  соглашениями</t>
  </si>
  <si>
    <t>иные межбюджетные трансферты на передачу бюджетных полномочий финансового органа поселения, полномочий в части  контроля  в сфере закупок в соответствии с частью 5 статьи 99 Федерального закона от 05.04.2013 N 44-ФЗ "О контрактной системе в сфере закупок товаров, работ, услуг для обеспечения государственных и муниципальных нужд", в части размещения информации муниципального образования поселения на Едином портале в соответствии с приказом Министерства финансов Российской Федерации от 28.12.2016 г. №243н "О составе и порядке размещения и предоставления информации на едином портале бюджетной системы Российской Федерации, в части ведения бюджетного учета и формирования бюджетной отчетности</t>
  </si>
  <si>
    <t>иные межбюджетные трансферты на передачу полномочий по осуществлению внешнего муниципального контроля</t>
  </si>
  <si>
    <t>Резервные фонды</t>
  </si>
  <si>
    <t xml:space="preserve">Резервный фонд </t>
  </si>
  <si>
    <t>11</t>
  </si>
  <si>
    <t xml:space="preserve">77 7 04 23000 </t>
  </si>
  <si>
    <t>Иные бюджетные ассигнования</t>
  </si>
  <si>
    <t>77 7 04 23000</t>
  </si>
  <si>
    <t>800</t>
  </si>
  <si>
    <t>Другие общегосударственные вопросы</t>
  </si>
  <si>
    <t>13</t>
  </si>
  <si>
    <t>иные межбюджетные трансферты в части ведения бюджетного учета и формирования бюджетной отчетности</t>
  </si>
  <si>
    <t>Прочие выплаты по обязательствам государства</t>
  </si>
  <si>
    <t>77 7 04 26000</t>
  </si>
  <si>
    <t>Национальная оборона</t>
  </si>
  <si>
    <t>02</t>
  </si>
  <si>
    <t>Мобилизационная и вневойсковая подготовка</t>
  </si>
  <si>
    <t>03</t>
  </si>
  <si>
    <t>Осуществление государственных  полномочий органами местного самоуправления</t>
  </si>
  <si>
    <t>77 7 01 00000</t>
  </si>
  <si>
    <t>Осуществление государственных полномочий Российской Федерации по первичному воинскому учету на территориях, где отсутствуют военные комиссариаты</t>
  </si>
  <si>
    <t>77 7 01  51180</t>
  </si>
  <si>
    <t>в том числе за счет субвенции на осуществление государственных полномочий Российской Федерации по первичному воинскому учету на территориях, где отсутствуют военные комиссариаты</t>
  </si>
  <si>
    <t>77 7 01 51180</t>
  </si>
  <si>
    <t>Национальная безопасность и правоохранительная деятельность</t>
  </si>
  <si>
    <t>Обеспечение пожарной безопасности</t>
  </si>
  <si>
    <t>Муниципальная программа Соловьевского сельсовета Княгининского муниципального  района Нижегородской области «Обеспечение  безопасности жизни населения Соловьевского сельсовета Княгининского муниципального  района Нижегородской области на 2020-2024 годы»</t>
  </si>
  <si>
    <t>18 0 00 00000</t>
  </si>
  <si>
    <t>Подпрограмма «Обеспечение пожарной безопасности»</t>
  </si>
  <si>
    <t>18 1 00 00000</t>
  </si>
  <si>
    <t>Содержание муниципальных пожарных охран  д. Соловьево, д. Бубенки, д. Б.Андреевка</t>
  </si>
  <si>
    <t>18 1 01 00000</t>
  </si>
  <si>
    <t>Содержание и обеспечение деятельности муниципальных пожарных охран</t>
  </si>
  <si>
    <t>18 1 01 25300</t>
  </si>
  <si>
    <t>200</t>
  </si>
  <si>
    <t>Первичные меры пожарной безопасности на территории Соловьевского сельсовета</t>
  </si>
  <si>
    <t>18 1 02 00000</t>
  </si>
  <si>
    <t>Расходы на обеспечение населенных пунктов первичными мерами пожарной безопасности</t>
  </si>
  <si>
    <t>18 1 02 25310</t>
  </si>
  <si>
    <t>Обеспечение деятельности добровольной пожарной дружины</t>
  </si>
  <si>
    <t>18 1 03 00000</t>
  </si>
  <si>
    <t>Расходы на оказание поддержки добровольной пожарной дружине</t>
  </si>
  <si>
    <t>18 1 03 25360</t>
  </si>
  <si>
    <t>Другие вопросы в области национальной безопасности и правоохранительной деятельности</t>
  </si>
  <si>
    <t>Подпрограмма «Профилактика терроризма и экстремизма»</t>
  </si>
  <si>
    <t>14</t>
  </si>
  <si>
    <t>18 3 00 00000</t>
  </si>
  <si>
    <t>Изготовление и распространение среди жителей Соловьевского сельсовета памяток, плакатов по предупреждению актов терроризма, и  профилактике экстремизма</t>
  </si>
  <si>
    <t>18 3 01 00000</t>
  </si>
  <si>
    <t>Мероприятия по противодействию терроризму и экстремизму</t>
  </si>
  <si>
    <t>18 3 01 25050</t>
  </si>
  <si>
    <t>Национальная экономика</t>
  </si>
  <si>
    <t>Дорожное хозяйство (дорожные фонды)</t>
  </si>
  <si>
    <t>09</t>
  </si>
  <si>
    <t>Муниципальная программа Соловьевского сельсовета Княгининского муниципального  района Нижегородской области «Обеспечение безопасности жизни населения Соловьевского сельсовета  Княгининского муниципального  района Нижегородской области на 2020 -2024 годы»</t>
  </si>
  <si>
    <t>Подпрограмма «Повышение безопасности дорожного движения в Соловьевском сельсовете Княгининского муниципального  района»</t>
  </si>
  <si>
    <t>18 2 00 00000</t>
  </si>
  <si>
    <t xml:space="preserve">Очистка дорог от снега в зимний период </t>
  </si>
  <si>
    <t>18 2 01 00000</t>
  </si>
  <si>
    <t>Мероприятия в области дорожного хозяйства</t>
  </si>
  <si>
    <t>18 2 01 25100</t>
  </si>
  <si>
    <t>Ремонт и содержание дорог</t>
  </si>
  <si>
    <t>18 2 02 00000</t>
  </si>
  <si>
    <t>18 2 02 25100</t>
  </si>
  <si>
    <t>Разработка технических паспортов на автомобильные дороги общего пользования местного значения</t>
  </si>
  <si>
    <t>18 2 03 00000</t>
  </si>
  <si>
    <t>18 2 03 25100</t>
  </si>
  <si>
    <t>Жилищно-коммунальное хозяйство</t>
  </si>
  <si>
    <t>05</t>
  </si>
  <si>
    <t>Жилищное хозяйство</t>
  </si>
  <si>
    <t>77 7 04  00000</t>
  </si>
  <si>
    <t>Обеспечение проведения мероприятий по капитальному ремонту многоквартирных домов</t>
  </si>
  <si>
    <t>77 7 04  09601</t>
  </si>
  <si>
    <t>Благоустройство</t>
  </si>
  <si>
    <t>Муниципальная программа Соловьевского сельсовета Княгининского муниципального  района Нижегородской области «Развитие благоустройства территории Соловьевского сельсовета Княгининского муниципального района Нижегородской области на 2020 -2024 годы»</t>
  </si>
  <si>
    <t xml:space="preserve">Подпрограмма "Благоустройство населенных пунктов  Соловьевского сельсовета Княгининского муниципального района Нижегородской области» </t>
  </si>
  <si>
    <t>17 1 00 00000</t>
  </si>
  <si>
    <t>Текущее содержание и обслуживание наружных сетей уличного освещения территории Соловьевского сельсовета</t>
  </si>
  <si>
    <t>17 1 01 00000</t>
  </si>
  <si>
    <t>Уличное освещение</t>
  </si>
  <si>
    <t>17 1 01 25330</t>
  </si>
  <si>
    <t>Прочие работы по благоустройству территории Соловьевского сельсовета</t>
  </si>
  <si>
    <t>17 1 02  00000</t>
  </si>
  <si>
    <t>Мероприятия по благоустройству территории поселения</t>
  </si>
  <si>
    <t>17 1 02  25350</t>
  </si>
  <si>
    <t>Подпрограмма «Содержание кладбищ, памятников погибшим воинам в Соловьевском сельсовете Княгининского муниципального  района Нижегородской области»</t>
  </si>
  <si>
    <t>17 2 00 00000</t>
  </si>
  <si>
    <t>Уборка, благоустройство территори кладбищ</t>
  </si>
  <si>
    <t>17 2 02 00000</t>
  </si>
  <si>
    <t>Мероприятия по содержанию мест захоронения</t>
  </si>
  <si>
    <t>17 2 02 25320</t>
  </si>
  <si>
    <t>Муниципальная программа "Энергосбережение и повышение энергетической эффективности на территории Соловьевского сельсовета Княгининского муниципального района Нижегородской области на 2020-2024 годы"</t>
  </si>
  <si>
    <t>27 0 00 00000</t>
  </si>
  <si>
    <t>Подпрограмма " Энергосбережение и повышение энергетической эффективности"</t>
  </si>
  <si>
    <t>27 1 00 00000</t>
  </si>
  <si>
    <t>Приобретение энергосберегающих ламп и светильников, светодиодных светильников и прожекторов уличного освещения</t>
  </si>
  <si>
    <t>27 1 01 00000</t>
  </si>
  <si>
    <t>Мероприятия по энергосбережению и повышению энергетической эффективности</t>
  </si>
  <si>
    <t>27 1 01 25070</t>
  </si>
  <si>
    <t>Муниципальная программа Соловьевского сельсовета Княгининского муниципального  района Нижегородской области "Борьба с борщевиком Сосновского на территории муниципального образования Соловьевского сельсовета Княгининского муниципального района Нижегородской области на 2021 – 2023 годы"</t>
  </si>
  <si>
    <t>31 0 00 00000</t>
  </si>
  <si>
    <t>Подпрограмма "Борьба с борщевиком Сосновского на территории муниципального образования Соловьевского сельсовета"</t>
  </si>
  <si>
    <t>31 1 00 00000</t>
  </si>
  <si>
    <t xml:space="preserve">Обработка территорий препаратами (гербицидами) </t>
  </si>
  <si>
    <t>31 1 02 00000</t>
  </si>
  <si>
    <t xml:space="preserve">Мероприятия по благоустройству территории поселения направленные на борьбу с борщевиком </t>
  </si>
  <si>
    <t>31 1 02 25351</t>
  </si>
  <si>
    <t>Закупка товаров, работ и услуг для обеспечения государственных (муниципальных) нужд</t>
  </si>
  <si>
    <t>Культура и  кинематография</t>
  </si>
  <si>
    <t>08</t>
  </si>
  <si>
    <t>Культура</t>
  </si>
  <si>
    <t>иные межбюджетные трансферты на передачу полномочий в части организации библиотечного обслуживания населения, комплектования и обеспечения сохранности библиотечных фондов библиотек сельсовета</t>
  </si>
  <si>
    <t>иные межбюджетные трансферты на передачу полномочий в части создания условий для организации досуга и обеспечения жителей сельсовета услугами организаций культуры</t>
  </si>
  <si>
    <t>Социальная политика</t>
  </si>
  <si>
    <t>Пенсионное обеспечение</t>
  </si>
  <si>
    <t>Ежемесячная доплата к пенсиям лицам, замещавшим муниципальные должности Княгининского района Нижегородской области</t>
  </si>
  <si>
    <t>77 7 04  29980</t>
  </si>
  <si>
    <t>Социальное обеспечение и иные выплаты населению</t>
  </si>
  <si>
    <t>ВСЕГО</t>
  </si>
  <si>
    <t xml:space="preserve">                            Ведомственная структура расходов бюджета Соловьевского сельсовета Княгининского муниципального района Нижегородской области на 2022 год </t>
  </si>
  <si>
    <t>Реализация мероприятия в рамках проекта "Память поколений": Вырубка древесно-кустарниковой растительности  и устройство ограждения кладбища с.Рубское, расположенного по адресу: Нижегородская область, Княгининский район, с.Рубское, 93 м на северо-запад от д.9 по ул.Заовражная</t>
  </si>
  <si>
    <t>Расходы на реализацию мероприятий в рамках проекта "Память поколений"</t>
  </si>
  <si>
    <t>Закупка товаров, работ и услуг для государственных (муниципальных) нужд</t>
  </si>
  <si>
    <t>17 2 06  00000</t>
  </si>
  <si>
    <t>17 2 06  25320</t>
  </si>
  <si>
    <t>17 2 06  S2680</t>
  </si>
  <si>
    <t>Ремонт автомобильной дороги общего пользования местного значения в щебеночном исполнении по ул.Народная от д.1 до д.7 А, от д.35 до д.55 в с.Рубское Княгининского муниципального района Нижегородской области</t>
  </si>
  <si>
    <t>Расходы на реализацию мероприятий по благоустройству сельских территорий</t>
  </si>
  <si>
    <t>17 1 06  00000</t>
  </si>
  <si>
    <t>17 1 06  L5760</t>
  </si>
  <si>
    <t>Установка спортивной площадки около д.12 по ул.Молодежная в д.Бубенки  Княгининского муниципального района Нижегородской области</t>
  </si>
  <si>
    <t>Расходы на реализацию проекта инициативного бюджетирования "Вам решать!" на установку спортивной площадки около д.12 по ул.Молодежная в д.Бубенки  Княгининского муниципального района Нижегородской области</t>
  </si>
  <si>
    <t>17 1 05  00000</t>
  </si>
  <si>
    <t>17 1 05  S2601</t>
  </si>
  <si>
    <t>Расходы на  выплату заработной платы (с начислениями на нее) работникам муниципальных учреждений и органов местного самоуправления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</si>
  <si>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</si>
  <si>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18 1 01 S4090</t>
  </si>
  <si>
    <t>Мероприятия по землеустройству и землепользованию</t>
  </si>
  <si>
    <t>12</t>
  </si>
  <si>
    <t>77 7 04 25030</t>
  </si>
  <si>
    <t>Другие вопросы в области национальной экономики</t>
  </si>
  <si>
    <t>77 7 04 25000</t>
  </si>
  <si>
    <t>Содержание и обслуживание муниципальной казны</t>
  </si>
  <si>
    <t>17 3 01 S4090</t>
  </si>
  <si>
    <t>План 2022 год</t>
  </si>
  <si>
    <t>Исполнено 2022 год</t>
  </si>
  <si>
    <t>% исполнения</t>
  </si>
  <si>
    <t>Приложение 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 решению Совета депутатов                                                                                                                                                                                                                                                                 Княгининского муниципального округа                                                                                                                                                                                                                                        Нижегородской области                                                                                                                                                                                                                                                                                                                                от 22.08.2023 №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</si>
</sst>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00000"/>
    <numFmt numFmtId="166" formatCode="0.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49" fontId="2" fillId="0" borderId="0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top"/>
    </xf>
    <xf numFmtId="49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wrapText="1"/>
    </xf>
    <xf numFmtId="0" fontId="2" fillId="2" borderId="0" xfId="0" applyFont="1" applyFill="1"/>
    <xf numFmtId="0" fontId="3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wrapText="1"/>
    </xf>
    <xf numFmtId="164" fontId="3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164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/>
    <xf numFmtId="164" fontId="3" fillId="0" borderId="1" xfId="0" applyNumberFormat="1" applyFont="1" applyFill="1" applyBorder="1" applyAlignment="1"/>
    <xf numFmtId="49" fontId="2" fillId="0" borderId="1" xfId="0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2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165" fontId="2" fillId="2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wrapText="1"/>
    </xf>
    <xf numFmtId="0" fontId="3" fillId="0" borderId="1" xfId="0" applyFont="1" applyBorder="1" applyAlignment="1">
      <alignment horizontal="left" wrapText="1"/>
    </xf>
    <xf numFmtId="164" fontId="3" fillId="2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 applyAlignment="1">
      <alignment wrapText="1"/>
    </xf>
    <xf numFmtId="0" fontId="2" fillId="0" borderId="1" xfId="0" applyFont="1" applyFill="1" applyBorder="1" applyAlignment="1"/>
    <xf numFmtId="0" fontId="3" fillId="2" borderId="1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left" wrapText="1"/>
    </xf>
    <xf numFmtId="166" fontId="3" fillId="0" borderId="1" xfId="0" applyNumberFormat="1" applyFont="1" applyFill="1" applyBorder="1" applyAlignment="1"/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wrapText="1"/>
    </xf>
    <xf numFmtId="0" fontId="3" fillId="0" borderId="0" xfId="0" applyFont="1"/>
    <xf numFmtId="0" fontId="4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/>
    <xf numFmtId="0" fontId="3" fillId="0" borderId="1" xfId="0" applyFont="1" applyBorder="1" applyAlignment="1">
      <alignment vertical="center" wrapText="1"/>
    </xf>
    <xf numFmtId="164" fontId="2" fillId="0" borderId="0" xfId="0" applyNumberFormat="1" applyFont="1"/>
    <xf numFmtId="164" fontId="2" fillId="0" borderId="0" xfId="0" applyNumberFormat="1" applyFont="1" applyFill="1"/>
    <xf numFmtId="166" fontId="2" fillId="0" borderId="1" xfId="0" applyNumberFormat="1" applyFont="1" applyFill="1" applyBorder="1" applyAlignment="1"/>
    <xf numFmtId="0" fontId="3" fillId="0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/>
    </xf>
    <xf numFmtId="0" fontId="2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 wrapText="1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vertical="center" wrapText="1"/>
    </xf>
    <xf numFmtId="49" fontId="7" fillId="0" borderId="5" xfId="0" applyNumberFormat="1" applyFont="1" applyFill="1" applyBorder="1" applyAlignment="1">
      <alignment horizontal="left"/>
    </xf>
    <xf numFmtId="164" fontId="7" fillId="0" borderId="5" xfId="0" applyNumberFormat="1" applyFont="1" applyFill="1" applyBorder="1" applyAlignment="1">
      <alignment horizontal="right"/>
    </xf>
    <xf numFmtId="164" fontId="7" fillId="3" borderId="5" xfId="0" applyNumberFormat="1" applyFont="1" applyFill="1" applyBorder="1" applyAlignment="1">
      <alignment horizontal="right"/>
    </xf>
    <xf numFmtId="0" fontId="3" fillId="3" borderId="5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49" fontId="3" fillId="3" borderId="5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left" wrapText="1"/>
    </xf>
    <xf numFmtId="49" fontId="2" fillId="0" borderId="5" xfId="0" applyNumberFormat="1" applyFont="1" applyFill="1" applyBorder="1" applyAlignment="1">
      <alignment horizontal="left" wrapText="1"/>
    </xf>
    <xf numFmtId="164" fontId="3" fillId="3" borderId="5" xfId="0" applyNumberFormat="1" applyFont="1" applyFill="1" applyBorder="1" applyAlignment="1">
      <alignment horizontal="right"/>
    </xf>
    <xf numFmtId="164" fontId="2" fillId="3" borderId="5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49" fontId="3" fillId="0" borderId="8" xfId="0" applyNumberFormat="1" applyFont="1" applyFill="1" applyBorder="1" applyAlignment="1">
      <alignment horizontal="center" wrapText="1"/>
    </xf>
    <xf numFmtId="49" fontId="2" fillId="0" borderId="8" xfId="0" applyNumberFormat="1" applyFont="1" applyFill="1" applyBorder="1" applyAlignment="1">
      <alignment horizontal="center" wrapText="1"/>
    </xf>
    <xf numFmtId="164" fontId="2" fillId="0" borderId="5" xfId="0" applyNumberFormat="1" applyFont="1" applyFill="1" applyBorder="1" applyAlignment="1">
      <alignment horizontal="right"/>
    </xf>
    <xf numFmtId="0" fontId="2" fillId="0" borderId="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64" fontId="2" fillId="2" borderId="11" xfId="0" applyNumberFormat="1" applyFont="1" applyFill="1" applyBorder="1" applyAlignment="1"/>
    <xf numFmtId="164" fontId="3" fillId="2" borderId="12" xfId="0" applyNumberFormat="1" applyFont="1" applyFill="1" applyBorder="1" applyAlignment="1"/>
    <xf numFmtId="164" fontId="3" fillId="2" borderId="5" xfId="0" applyNumberFormat="1" applyFont="1" applyFill="1" applyBorder="1" applyAlignment="1"/>
    <xf numFmtId="0" fontId="3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2" fillId="0" borderId="0" xfId="0" applyFont="1" applyFill="1" applyBorder="1" applyAlignment="1">
      <alignment horizontal="right" wrapText="1"/>
    </xf>
    <xf numFmtId="0" fontId="6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"/>
  <sheetViews>
    <sheetView tabSelected="1" topLeftCell="A13" zoomScaleSheetLayoutView="75" workbookViewId="0">
      <selection activeCell="B2" sqref="B2:I8"/>
    </sheetView>
  </sheetViews>
  <sheetFormatPr defaultColWidth="9.109375" defaultRowHeight="15.6" x14ac:dyDescent="0.3"/>
  <cols>
    <col min="1" max="1" width="61.6640625" style="1" customWidth="1"/>
    <col min="2" max="2" width="7.5546875" style="1" customWidth="1"/>
    <col min="3" max="3" width="10" style="1" customWidth="1"/>
    <col min="4" max="4" width="8.33203125" style="1" customWidth="1"/>
    <col min="5" max="5" width="15.109375" style="1" customWidth="1"/>
    <col min="6" max="7" width="10.6640625" style="1" customWidth="1"/>
    <col min="8" max="8" width="13" style="1" customWidth="1"/>
    <col min="9" max="9" width="13.33203125" style="1" customWidth="1"/>
    <col min="10" max="16384" width="9.109375" style="1"/>
  </cols>
  <sheetData>
    <row r="1" spans="1:10" ht="5.25" customHeight="1" x14ac:dyDescent="0.3"/>
    <row r="2" spans="1:10" ht="15.75" hidden="1" customHeight="1" x14ac:dyDescent="0.3">
      <c r="B2" s="122" t="s">
        <v>199</v>
      </c>
      <c r="C2" s="123"/>
      <c r="D2" s="123"/>
      <c r="E2" s="123"/>
      <c r="F2" s="123"/>
      <c r="G2" s="123"/>
      <c r="H2" s="123"/>
      <c r="I2" s="123"/>
    </row>
    <row r="3" spans="1:10" ht="15.75" hidden="1" customHeight="1" x14ac:dyDescent="0.3">
      <c r="B3" s="123"/>
      <c r="C3" s="123"/>
      <c r="D3" s="123"/>
      <c r="E3" s="123"/>
      <c r="F3" s="123"/>
      <c r="G3" s="123"/>
      <c r="H3" s="123"/>
      <c r="I3" s="123"/>
    </row>
    <row r="4" spans="1:10" ht="15.75" hidden="1" customHeight="1" x14ac:dyDescent="0.3">
      <c r="B4" s="123"/>
      <c r="C4" s="123"/>
      <c r="D4" s="123"/>
      <c r="E4" s="123"/>
      <c r="F4" s="123"/>
      <c r="G4" s="123"/>
      <c r="H4" s="123"/>
      <c r="I4" s="123"/>
    </row>
    <row r="5" spans="1:10" ht="81.75" customHeight="1" x14ac:dyDescent="0.3">
      <c r="B5" s="123"/>
      <c r="C5" s="123"/>
      <c r="D5" s="123"/>
      <c r="E5" s="123"/>
      <c r="F5" s="123"/>
      <c r="G5" s="123"/>
      <c r="H5" s="123"/>
      <c r="I5" s="123"/>
    </row>
    <row r="6" spans="1:10" ht="5.25" hidden="1" customHeight="1" x14ac:dyDescent="0.3">
      <c r="B6" s="123"/>
      <c r="C6" s="123"/>
      <c r="D6" s="123"/>
      <c r="E6" s="123"/>
      <c r="F6" s="123"/>
      <c r="G6" s="123"/>
      <c r="H6" s="123"/>
      <c r="I6" s="123"/>
    </row>
    <row r="7" spans="1:10" ht="0.75" customHeight="1" x14ac:dyDescent="0.3">
      <c r="B7" s="123"/>
      <c r="C7" s="123"/>
      <c r="D7" s="123"/>
      <c r="E7" s="123"/>
      <c r="F7" s="123"/>
      <c r="G7" s="123"/>
      <c r="H7" s="123"/>
      <c r="I7" s="123"/>
    </row>
    <row r="8" spans="1:10" ht="18.75" hidden="1" customHeight="1" x14ac:dyDescent="0.3">
      <c r="B8" s="123"/>
      <c r="C8" s="123"/>
      <c r="D8" s="123"/>
      <c r="E8" s="123"/>
      <c r="F8" s="123"/>
      <c r="G8" s="123"/>
      <c r="H8" s="123"/>
      <c r="I8" s="123"/>
    </row>
    <row r="9" spans="1:10" ht="8.25" customHeight="1" x14ac:dyDescent="0.3">
      <c r="E9" s="2"/>
    </row>
    <row r="10" spans="1:10" ht="35.25" customHeight="1" x14ac:dyDescent="0.3">
      <c r="A10" s="124" t="s">
        <v>171</v>
      </c>
      <c r="B10" s="124"/>
      <c r="C10" s="124"/>
      <c r="D10" s="124"/>
      <c r="E10" s="124"/>
      <c r="F10" s="124"/>
      <c r="G10" s="124"/>
      <c r="H10" s="124"/>
      <c r="I10" s="124"/>
      <c r="J10" s="3"/>
    </row>
    <row r="11" spans="1:10" ht="6" hidden="1" customHeight="1" x14ac:dyDescent="0.3">
      <c r="A11" s="4"/>
      <c r="B11" s="4"/>
      <c r="C11" s="4"/>
      <c r="D11" s="4"/>
      <c r="E11" s="4"/>
      <c r="F11" s="4"/>
      <c r="G11" s="4"/>
      <c r="H11" s="4"/>
      <c r="I11" s="4"/>
    </row>
    <row r="12" spans="1:10" ht="0.75" hidden="1" customHeight="1" x14ac:dyDescent="0.3">
      <c r="A12" s="4"/>
      <c r="B12" s="4"/>
      <c r="C12" s="4"/>
      <c r="D12" s="4"/>
      <c r="E12" s="4"/>
      <c r="F12" s="4"/>
      <c r="G12" s="4"/>
      <c r="H12" s="4"/>
      <c r="I12" s="4"/>
    </row>
    <row r="13" spans="1:10" ht="20.25" customHeight="1" x14ac:dyDescent="0.3">
      <c r="A13" s="3"/>
      <c r="B13" s="3"/>
      <c r="C13" s="3"/>
      <c r="D13" s="3"/>
      <c r="E13" s="3"/>
      <c r="F13" s="5" t="s">
        <v>0</v>
      </c>
      <c r="G13" s="5"/>
      <c r="H13" s="5"/>
    </row>
    <row r="14" spans="1:10" ht="15.75" customHeight="1" x14ac:dyDescent="0.3">
      <c r="A14" s="125" t="s">
        <v>1</v>
      </c>
      <c r="B14" s="126" t="s">
        <v>2</v>
      </c>
      <c r="C14" s="126"/>
      <c r="D14" s="126"/>
      <c r="E14" s="126"/>
      <c r="F14" s="126"/>
      <c r="G14" s="119" t="s">
        <v>196</v>
      </c>
      <c r="H14" s="119" t="s">
        <v>197</v>
      </c>
      <c r="I14" s="127" t="s">
        <v>198</v>
      </c>
    </row>
    <row r="15" spans="1:10" ht="10.35" customHeight="1" x14ac:dyDescent="0.3">
      <c r="A15" s="125"/>
      <c r="B15" s="128" t="s">
        <v>3</v>
      </c>
      <c r="C15" s="128" t="s">
        <v>4</v>
      </c>
      <c r="D15" s="128" t="s">
        <v>5</v>
      </c>
      <c r="E15" s="128" t="s">
        <v>6</v>
      </c>
      <c r="F15" s="128" t="s">
        <v>7</v>
      </c>
      <c r="G15" s="120"/>
      <c r="H15" s="120"/>
      <c r="I15" s="127"/>
    </row>
    <row r="16" spans="1:10" ht="37.5" customHeight="1" x14ac:dyDescent="0.3">
      <c r="A16" s="125"/>
      <c r="B16" s="128"/>
      <c r="C16" s="128"/>
      <c r="D16" s="128"/>
      <c r="E16" s="128"/>
      <c r="F16" s="128"/>
      <c r="G16" s="121"/>
      <c r="H16" s="121"/>
      <c r="I16" s="127"/>
    </row>
    <row r="17" spans="1:9" ht="19.5" customHeight="1" x14ac:dyDescent="0.3">
      <c r="A17" s="7" t="s">
        <v>8</v>
      </c>
      <c r="B17" s="6">
        <v>111</v>
      </c>
      <c r="C17" s="7"/>
      <c r="D17" s="7"/>
      <c r="E17" s="7"/>
      <c r="F17" s="7"/>
      <c r="G17" s="8">
        <f>G18+G72+G82+G103+G122+G163+G173</f>
        <v>15274.9</v>
      </c>
      <c r="H17" s="8">
        <f>H18+H72+H82+H103+H122+H163+H173</f>
        <v>14733.100000000002</v>
      </c>
      <c r="I17" s="18">
        <f>H17/G17*100</f>
        <v>96.453004602321471</v>
      </c>
    </row>
    <row r="18" spans="1:9" s="15" customFormat="1" ht="24.75" customHeight="1" x14ac:dyDescent="0.3">
      <c r="A18" s="9" t="s">
        <v>9</v>
      </c>
      <c r="B18" s="10"/>
      <c r="C18" s="11" t="s">
        <v>10</v>
      </c>
      <c r="D18" s="11" t="s">
        <v>11</v>
      </c>
      <c r="E18" s="12" t="s">
        <v>12</v>
      </c>
      <c r="F18" s="13" t="s">
        <v>13</v>
      </c>
      <c r="G18" s="14">
        <f>G19+G45+G54+G60</f>
        <v>2629.6</v>
      </c>
      <c r="H18" s="14">
        <f>H19+H45+H54+H60</f>
        <v>2559.1999999999998</v>
      </c>
      <c r="I18" s="18">
        <f>H18/G18*100</f>
        <v>97.322786735625186</v>
      </c>
    </row>
    <row r="19" spans="1:9" s="15" customFormat="1" ht="66" customHeight="1" x14ac:dyDescent="0.3">
      <c r="A19" s="16" t="s">
        <v>14</v>
      </c>
      <c r="B19" s="17"/>
      <c r="C19" s="11" t="s">
        <v>10</v>
      </c>
      <c r="D19" s="11" t="s">
        <v>15</v>
      </c>
      <c r="E19" s="12" t="s">
        <v>12</v>
      </c>
      <c r="F19" s="13" t="s">
        <v>13</v>
      </c>
      <c r="G19" s="18">
        <f>G20+G30</f>
        <v>2084.1</v>
      </c>
      <c r="H19" s="18">
        <f>H20+H30</f>
        <v>2038.8999999999999</v>
      </c>
      <c r="I19" s="18">
        <f>H19/G19*100</f>
        <v>97.831198119092164</v>
      </c>
    </row>
    <row r="20" spans="1:9" s="15" customFormat="1" ht="97.5" customHeight="1" x14ac:dyDescent="0.3">
      <c r="A20" s="16" t="s">
        <v>16</v>
      </c>
      <c r="B20" s="19"/>
      <c r="C20" s="11" t="s">
        <v>10</v>
      </c>
      <c r="D20" s="11" t="s">
        <v>15</v>
      </c>
      <c r="E20" s="12" t="s">
        <v>17</v>
      </c>
      <c r="F20" s="13" t="s">
        <v>13</v>
      </c>
      <c r="G20" s="18">
        <f t="shared" ref="G20:I21" si="0">G21</f>
        <v>1995.6</v>
      </c>
      <c r="H20" s="18">
        <f t="shared" si="0"/>
        <v>1979.6</v>
      </c>
      <c r="I20" s="18">
        <f t="shared" si="0"/>
        <v>99.19823611946282</v>
      </c>
    </row>
    <row r="21" spans="1:9" ht="38.25" customHeight="1" x14ac:dyDescent="0.3">
      <c r="A21" s="16" t="s">
        <v>18</v>
      </c>
      <c r="B21" s="20"/>
      <c r="C21" s="11" t="s">
        <v>10</v>
      </c>
      <c r="D21" s="11" t="s">
        <v>15</v>
      </c>
      <c r="E21" s="12" t="s">
        <v>19</v>
      </c>
      <c r="F21" s="13" t="s">
        <v>13</v>
      </c>
      <c r="G21" s="18">
        <f t="shared" si="0"/>
        <v>1995.6</v>
      </c>
      <c r="H21" s="18">
        <f t="shared" si="0"/>
        <v>1979.6</v>
      </c>
      <c r="I21" s="18">
        <f t="shared" si="0"/>
        <v>99.19823611946282</v>
      </c>
    </row>
    <row r="22" spans="1:9" ht="18.75" customHeight="1" x14ac:dyDescent="0.3">
      <c r="A22" s="16" t="s">
        <v>20</v>
      </c>
      <c r="B22" s="21"/>
      <c r="C22" s="11" t="s">
        <v>10</v>
      </c>
      <c r="D22" s="11" t="s">
        <v>15</v>
      </c>
      <c r="E22" s="12" t="s">
        <v>21</v>
      </c>
      <c r="F22" s="13" t="s">
        <v>13</v>
      </c>
      <c r="G22" s="18">
        <f>G28+G26+G23</f>
        <v>1995.6</v>
      </c>
      <c r="H22" s="18">
        <f>H28+H26+H23</f>
        <v>1979.6</v>
      </c>
      <c r="I22" s="18">
        <f>H22/G22*100</f>
        <v>99.19823611946282</v>
      </c>
    </row>
    <row r="23" spans="1:9" s="15" customFormat="1" ht="45" customHeight="1" x14ac:dyDescent="0.3">
      <c r="A23" s="16" t="s">
        <v>22</v>
      </c>
      <c r="B23" s="17"/>
      <c r="C23" s="11" t="s">
        <v>10</v>
      </c>
      <c r="D23" s="11" t="s">
        <v>15</v>
      </c>
      <c r="E23" s="12" t="s">
        <v>23</v>
      </c>
      <c r="F23" s="13" t="s">
        <v>13</v>
      </c>
      <c r="G23" s="18">
        <f>G24+G25</f>
        <v>1036.4000000000001</v>
      </c>
      <c r="H23" s="18">
        <f>H24+H25</f>
        <v>1020.4000000000001</v>
      </c>
      <c r="I23" s="18">
        <f>H23/G23*100</f>
        <v>98.456194519490552</v>
      </c>
    </row>
    <row r="24" spans="1:9" s="15" customFormat="1" ht="71.25" customHeight="1" x14ac:dyDescent="0.3">
      <c r="A24" s="22" t="s">
        <v>24</v>
      </c>
      <c r="B24" s="23"/>
      <c r="C24" s="24" t="s">
        <v>10</v>
      </c>
      <c r="D24" s="24" t="s">
        <v>15</v>
      </c>
      <c r="E24" s="25" t="s">
        <v>23</v>
      </c>
      <c r="F24" s="26">
        <v>100</v>
      </c>
      <c r="G24" s="27">
        <v>756.9</v>
      </c>
      <c r="H24" s="27">
        <v>755.1</v>
      </c>
      <c r="I24" s="28">
        <f>H24/G24*100</f>
        <v>99.76218787158146</v>
      </c>
    </row>
    <row r="25" spans="1:9" s="15" customFormat="1" ht="32.25" customHeight="1" x14ac:dyDescent="0.3">
      <c r="A25" s="22" t="s">
        <v>25</v>
      </c>
      <c r="B25" s="20"/>
      <c r="C25" s="24" t="s">
        <v>10</v>
      </c>
      <c r="D25" s="24" t="s">
        <v>15</v>
      </c>
      <c r="E25" s="25" t="s">
        <v>23</v>
      </c>
      <c r="F25" s="26">
        <v>200</v>
      </c>
      <c r="G25" s="28">
        <v>279.5</v>
      </c>
      <c r="H25" s="28">
        <v>265.3</v>
      </c>
      <c r="I25" s="28">
        <f>H25/G25*100</f>
        <v>94.919499105545626</v>
      </c>
    </row>
    <row r="26" spans="1:9" s="15" customFormat="1" ht="17.25" customHeight="1" x14ac:dyDescent="0.3">
      <c r="A26" s="16" t="s">
        <v>26</v>
      </c>
      <c r="B26" s="17"/>
      <c r="C26" s="11" t="s">
        <v>10</v>
      </c>
      <c r="D26" s="11" t="s">
        <v>15</v>
      </c>
      <c r="E26" s="12" t="s">
        <v>27</v>
      </c>
      <c r="F26" s="13" t="s">
        <v>13</v>
      </c>
      <c r="G26" s="29">
        <f>G27</f>
        <v>936.4</v>
      </c>
      <c r="H26" s="29">
        <f>H27</f>
        <v>936.4</v>
      </c>
      <c r="I26" s="29">
        <f>I27</f>
        <v>100</v>
      </c>
    </row>
    <row r="27" spans="1:9" ht="67.5" customHeight="1" x14ac:dyDescent="0.3">
      <c r="A27" s="22" t="s">
        <v>24</v>
      </c>
      <c r="B27" s="20"/>
      <c r="C27" s="24" t="s">
        <v>10</v>
      </c>
      <c r="D27" s="24" t="s">
        <v>15</v>
      </c>
      <c r="E27" s="25" t="s">
        <v>27</v>
      </c>
      <c r="F27" s="30" t="s">
        <v>28</v>
      </c>
      <c r="G27" s="28">
        <v>936.4</v>
      </c>
      <c r="H27" s="28">
        <v>936.4</v>
      </c>
      <c r="I27" s="28">
        <f>H27/G27*100</f>
        <v>100</v>
      </c>
    </row>
    <row r="28" spans="1:9" ht="55.5" customHeight="1" x14ac:dyDescent="0.3">
      <c r="A28" s="100" t="s">
        <v>186</v>
      </c>
      <c r="B28" s="20"/>
      <c r="C28" s="11" t="s">
        <v>10</v>
      </c>
      <c r="D28" s="11" t="s">
        <v>15</v>
      </c>
      <c r="E28" s="102" t="s">
        <v>195</v>
      </c>
      <c r="F28" s="104" t="s">
        <v>13</v>
      </c>
      <c r="G28" s="106">
        <f>G29</f>
        <v>22.8</v>
      </c>
      <c r="H28" s="106">
        <f>H29</f>
        <v>22.8</v>
      </c>
      <c r="I28" s="106">
        <f>I29</f>
        <v>100</v>
      </c>
    </row>
    <row r="29" spans="1:9" ht="69" customHeight="1" x14ac:dyDescent="0.3">
      <c r="A29" s="101" t="s">
        <v>187</v>
      </c>
      <c r="B29" s="20"/>
      <c r="C29" s="24" t="s">
        <v>10</v>
      </c>
      <c r="D29" s="24" t="s">
        <v>15</v>
      </c>
      <c r="E29" s="103" t="s">
        <v>195</v>
      </c>
      <c r="F29" s="105" t="s">
        <v>28</v>
      </c>
      <c r="G29" s="107">
        <v>22.8</v>
      </c>
      <c r="H29" s="107">
        <v>22.8</v>
      </c>
      <c r="I29" s="107">
        <f>H29/G29*100</f>
        <v>100</v>
      </c>
    </row>
    <row r="30" spans="1:9" ht="18" customHeight="1" x14ac:dyDescent="0.3">
      <c r="A30" s="31" t="s">
        <v>29</v>
      </c>
      <c r="B30" s="20"/>
      <c r="C30" s="11" t="s">
        <v>10</v>
      </c>
      <c r="D30" s="11" t="s">
        <v>15</v>
      </c>
      <c r="E30" s="12" t="s">
        <v>30</v>
      </c>
      <c r="F30" s="13" t="s">
        <v>13</v>
      </c>
      <c r="G30" s="29">
        <f t="shared" ref="G30:H33" si="1">G31</f>
        <v>88.5</v>
      </c>
      <c r="H30" s="29">
        <f t="shared" si="1"/>
        <v>59.3</v>
      </c>
      <c r="I30" s="29">
        <f>I31</f>
        <v>67.005649717514132</v>
      </c>
    </row>
    <row r="31" spans="1:9" ht="18.75" customHeight="1" x14ac:dyDescent="0.3">
      <c r="A31" s="31" t="s">
        <v>31</v>
      </c>
      <c r="B31" s="20"/>
      <c r="C31" s="11" t="s">
        <v>10</v>
      </c>
      <c r="D31" s="11" t="s">
        <v>15</v>
      </c>
      <c r="E31" s="12" t="s">
        <v>32</v>
      </c>
      <c r="F31" s="13" t="s">
        <v>13</v>
      </c>
      <c r="G31" s="18">
        <f t="shared" si="1"/>
        <v>88.5</v>
      </c>
      <c r="H31" s="18">
        <f t="shared" si="1"/>
        <v>59.3</v>
      </c>
      <c r="I31" s="18">
        <f>I32</f>
        <v>67.005649717514132</v>
      </c>
    </row>
    <row r="32" spans="1:9" ht="26.25" customHeight="1" x14ac:dyDescent="0.3">
      <c r="A32" s="32" t="s">
        <v>33</v>
      </c>
      <c r="B32" s="33"/>
      <c r="C32" s="24" t="s">
        <v>10</v>
      </c>
      <c r="D32" s="24" t="s">
        <v>15</v>
      </c>
      <c r="E32" s="25" t="s">
        <v>34</v>
      </c>
      <c r="F32" s="30" t="s">
        <v>13</v>
      </c>
      <c r="G32" s="28">
        <f t="shared" si="1"/>
        <v>88.5</v>
      </c>
      <c r="H32" s="28">
        <f t="shared" si="1"/>
        <v>59.3</v>
      </c>
      <c r="I32" s="28">
        <f>I33</f>
        <v>67.005649717514132</v>
      </c>
    </row>
    <row r="33" spans="1:10" ht="80.25" customHeight="1" x14ac:dyDescent="0.3">
      <c r="A33" s="32" t="s">
        <v>35</v>
      </c>
      <c r="B33" s="33"/>
      <c r="C33" s="24" t="s">
        <v>10</v>
      </c>
      <c r="D33" s="24" t="s">
        <v>15</v>
      </c>
      <c r="E33" s="25" t="s">
        <v>36</v>
      </c>
      <c r="F33" s="30" t="s">
        <v>13</v>
      </c>
      <c r="G33" s="28">
        <f t="shared" si="1"/>
        <v>88.5</v>
      </c>
      <c r="H33" s="28">
        <f t="shared" si="1"/>
        <v>59.3</v>
      </c>
      <c r="I33" s="28">
        <f>I34</f>
        <v>67.005649717514132</v>
      </c>
      <c r="J33" s="34"/>
    </row>
    <row r="34" spans="1:10" x14ac:dyDescent="0.3">
      <c r="A34" s="32" t="s">
        <v>37</v>
      </c>
      <c r="B34" s="33"/>
      <c r="C34" s="24" t="s">
        <v>10</v>
      </c>
      <c r="D34" s="24" t="s">
        <v>15</v>
      </c>
      <c r="E34" s="25" t="s">
        <v>36</v>
      </c>
      <c r="F34" s="26">
        <v>500</v>
      </c>
      <c r="G34" s="28">
        <f>G36+G37+G38+G39+G40+G41+G42+G43+G44</f>
        <v>88.5</v>
      </c>
      <c r="H34" s="28">
        <f>H36+H37+H38+H39+H40+H41+H42+H43+H44</f>
        <v>59.3</v>
      </c>
      <c r="I34" s="28">
        <f>H34/G34*100</f>
        <v>67.005649717514132</v>
      </c>
    </row>
    <row r="35" spans="1:10" x14ac:dyDescent="0.3">
      <c r="A35" s="32" t="s">
        <v>38</v>
      </c>
      <c r="B35" s="12"/>
      <c r="C35" s="11"/>
      <c r="D35" s="11"/>
      <c r="E35" s="25"/>
      <c r="F35" s="26"/>
      <c r="G35" s="28"/>
      <c r="H35" s="28"/>
      <c r="I35" s="28"/>
    </row>
    <row r="36" spans="1:10" ht="55.5" customHeight="1" x14ac:dyDescent="0.3">
      <c r="A36" s="32" t="s">
        <v>39</v>
      </c>
      <c r="B36" s="35"/>
      <c r="C36" s="24" t="s">
        <v>10</v>
      </c>
      <c r="D36" s="24" t="s">
        <v>15</v>
      </c>
      <c r="E36" s="25" t="s">
        <v>36</v>
      </c>
      <c r="F36" s="26">
        <v>500</v>
      </c>
      <c r="G36" s="28">
        <v>2.7</v>
      </c>
      <c r="H36" s="28">
        <v>2.7</v>
      </c>
      <c r="I36" s="28">
        <f t="shared" ref="I36:I43" si="2">H36/G36*100</f>
        <v>100</v>
      </c>
    </row>
    <row r="37" spans="1:10" ht="36.75" customHeight="1" x14ac:dyDescent="0.3">
      <c r="A37" s="32" t="s">
        <v>40</v>
      </c>
      <c r="B37" s="35"/>
      <c r="C37" s="24" t="s">
        <v>10</v>
      </c>
      <c r="D37" s="24" t="s">
        <v>15</v>
      </c>
      <c r="E37" s="25" t="s">
        <v>36</v>
      </c>
      <c r="F37" s="26">
        <v>500</v>
      </c>
      <c r="G37" s="28">
        <v>1.6</v>
      </c>
      <c r="H37" s="28">
        <v>1</v>
      </c>
      <c r="I37" s="28">
        <f t="shared" si="2"/>
        <v>62.5</v>
      </c>
    </row>
    <row r="38" spans="1:10" ht="91.5" customHeight="1" x14ac:dyDescent="0.3">
      <c r="A38" s="32" t="s">
        <v>41</v>
      </c>
      <c r="B38" s="36"/>
      <c r="C38" s="24" t="s">
        <v>10</v>
      </c>
      <c r="D38" s="24" t="s">
        <v>15</v>
      </c>
      <c r="E38" s="25" t="s">
        <v>36</v>
      </c>
      <c r="F38" s="26">
        <v>500</v>
      </c>
      <c r="G38" s="28">
        <v>3.5</v>
      </c>
      <c r="H38" s="28">
        <v>3.5</v>
      </c>
      <c r="I38" s="28">
        <f t="shared" si="2"/>
        <v>100</v>
      </c>
    </row>
    <row r="39" spans="1:10" ht="149.25" customHeight="1" x14ac:dyDescent="0.3">
      <c r="A39" s="32" t="s">
        <v>42</v>
      </c>
      <c r="B39" s="37"/>
      <c r="C39" s="24" t="s">
        <v>10</v>
      </c>
      <c r="D39" s="24" t="s">
        <v>15</v>
      </c>
      <c r="E39" s="25" t="s">
        <v>36</v>
      </c>
      <c r="F39" s="26">
        <v>500</v>
      </c>
      <c r="G39" s="28">
        <v>2.4</v>
      </c>
      <c r="H39" s="28">
        <v>0.8</v>
      </c>
      <c r="I39" s="28">
        <f t="shared" si="2"/>
        <v>33.333333333333336</v>
      </c>
    </row>
    <row r="40" spans="1:10" ht="48.75" customHeight="1" x14ac:dyDescent="0.3">
      <c r="A40" s="32" t="s">
        <v>43</v>
      </c>
      <c r="B40" s="38"/>
      <c r="C40" s="24" t="s">
        <v>10</v>
      </c>
      <c r="D40" s="24" t="s">
        <v>15</v>
      </c>
      <c r="E40" s="25" t="s">
        <v>36</v>
      </c>
      <c r="F40" s="26">
        <v>500</v>
      </c>
      <c r="G40" s="28">
        <v>1.6</v>
      </c>
      <c r="H40" s="28">
        <v>1.4</v>
      </c>
      <c r="I40" s="28">
        <f t="shared" si="2"/>
        <v>87.499999999999986</v>
      </c>
    </row>
    <row r="41" spans="1:10" s="15" customFormat="1" ht="54.75" customHeight="1" x14ac:dyDescent="0.3">
      <c r="A41" s="32" t="s">
        <v>44</v>
      </c>
      <c r="B41" s="23"/>
      <c r="C41" s="24" t="s">
        <v>10</v>
      </c>
      <c r="D41" s="24" t="s">
        <v>15</v>
      </c>
      <c r="E41" s="25" t="s">
        <v>36</v>
      </c>
      <c r="F41" s="26">
        <v>500</v>
      </c>
      <c r="G41" s="28">
        <v>40.5</v>
      </c>
      <c r="H41" s="28">
        <v>21.9</v>
      </c>
      <c r="I41" s="28">
        <f t="shared" si="2"/>
        <v>54.074074074074076</v>
      </c>
    </row>
    <row r="42" spans="1:10" s="15" customFormat="1" ht="36.75" customHeight="1" x14ac:dyDescent="0.3">
      <c r="A42" s="32" t="s">
        <v>45</v>
      </c>
      <c r="B42" s="23"/>
      <c r="C42" s="24" t="s">
        <v>10</v>
      </c>
      <c r="D42" s="24" t="s">
        <v>15</v>
      </c>
      <c r="E42" s="25" t="s">
        <v>36</v>
      </c>
      <c r="F42" s="26">
        <v>500</v>
      </c>
      <c r="G42" s="28">
        <v>4.8</v>
      </c>
      <c r="H42" s="28">
        <v>0.4</v>
      </c>
      <c r="I42" s="28">
        <f t="shared" si="2"/>
        <v>8.3333333333333339</v>
      </c>
    </row>
    <row r="43" spans="1:10" ht="84" customHeight="1" x14ac:dyDescent="0.3">
      <c r="A43" s="32" t="s">
        <v>46</v>
      </c>
      <c r="B43" s="38"/>
      <c r="C43" s="24" t="s">
        <v>10</v>
      </c>
      <c r="D43" s="24" t="s">
        <v>15</v>
      </c>
      <c r="E43" s="25" t="s">
        <v>36</v>
      </c>
      <c r="F43" s="26">
        <v>500</v>
      </c>
      <c r="G43" s="28">
        <v>3.4</v>
      </c>
      <c r="H43" s="28">
        <v>3.4</v>
      </c>
      <c r="I43" s="28">
        <f t="shared" si="2"/>
        <v>100</v>
      </c>
    </row>
    <row r="44" spans="1:10" ht="46.5" customHeight="1" x14ac:dyDescent="0.3">
      <c r="A44" s="32" t="s">
        <v>47</v>
      </c>
      <c r="B44" s="38"/>
      <c r="C44" s="24" t="s">
        <v>10</v>
      </c>
      <c r="D44" s="24" t="s">
        <v>15</v>
      </c>
      <c r="E44" s="25" t="s">
        <v>36</v>
      </c>
      <c r="F44" s="26">
        <v>500</v>
      </c>
      <c r="G44" s="28">
        <v>28</v>
      </c>
      <c r="H44" s="28">
        <v>24.2</v>
      </c>
      <c r="I44" s="28">
        <f>H44/G44*100</f>
        <v>86.428571428571416</v>
      </c>
    </row>
    <row r="45" spans="1:10" ht="51.75" customHeight="1" x14ac:dyDescent="0.3">
      <c r="A45" s="31" t="s">
        <v>48</v>
      </c>
      <c r="B45" s="23"/>
      <c r="C45" s="11" t="s">
        <v>10</v>
      </c>
      <c r="D45" s="11" t="s">
        <v>49</v>
      </c>
      <c r="E45" s="12" t="s">
        <v>12</v>
      </c>
      <c r="F45" s="13" t="s">
        <v>13</v>
      </c>
      <c r="G45" s="29">
        <f t="shared" ref="G45:H49" si="3">G46</f>
        <v>138.1</v>
      </c>
      <c r="H45" s="29">
        <f t="shared" si="3"/>
        <v>132.5</v>
      </c>
      <c r="I45" s="29">
        <f>I46</f>
        <v>95.944967414916732</v>
      </c>
    </row>
    <row r="46" spans="1:10" x14ac:dyDescent="0.3">
      <c r="A46" s="31" t="s">
        <v>50</v>
      </c>
      <c r="B46" s="39"/>
      <c r="C46" s="11" t="s">
        <v>10</v>
      </c>
      <c r="D46" s="11" t="s">
        <v>49</v>
      </c>
      <c r="E46" s="12" t="s">
        <v>30</v>
      </c>
      <c r="F46" s="13" t="s">
        <v>13</v>
      </c>
      <c r="G46" s="18">
        <f t="shared" si="3"/>
        <v>138.1</v>
      </c>
      <c r="H46" s="18">
        <f t="shared" si="3"/>
        <v>132.5</v>
      </c>
      <c r="I46" s="18">
        <f>I47</f>
        <v>95.944967414916732</v>
      </c>
    </row>
    <row r="47" spans="1:10" ht="22.5" customHeight="1" x14ac:dyDescent="0.3">
      <c r="A47" s="31" t="s">
        <v>31</v>
      </c>
      <c r="B47" s="20"/>
      <c r="C47" s="11" t="s">
        <v>10</v>
      </c>
      <c r="D47" s="11" t="s">
        <v>49</v>
      </c>
      <c r="E47" s="12" t="s">
        <v>32</v>
      </c>
      <c r="F47" s="13" t="s">
        <v>13</v>
      </c>
      <c r="G47" s="18">
        <f t="shared" si="3"/>
        <v>138.1</v>
      </c>
      <c r="H47" s="18">
        <f t="shared" si="3"/>
        <v>132.5</v>
      </c>
      <c r="I47" s="18">
        <f>I48</f>
        <v>95.944967414916732</v>
      </c>
    </row>
    <row r="48" spans="1:10" ht="21.75" customHeight="1" x14ac:dyDescent="0.3">
      <c r="A48" s="31" t="s">
        <v>33</v>
      </c>
      <c r="B48" s="40"/>
      <c r="C48" s="11" t="s">
        <v>10</v>
      </c>
      <c r="D48" s="11" t="s">
        <v>49</v>
      </c>
      <c r="E48" s="12" t="s">
        <v>34</v>
      </c>
      <c r="F48" s="13" t="s">
        <v>13</v>
      </c>
      <c r="G48" s="29">
        <f t="shared" si="3"/>
        <v>138.1</v>
      </c>
      <c r="H48" s="29">
        <f t="shared" si="3"/>
        <v>132.5</v>
      </c>
      <c r="I48" s="29">
        <f>I49</f>
        <v>95.944967414916732</v>
      </c>
    </row>
    <row r="49" spans="1:10" ht="73.5" customHeight="1" x14ac:dyDescent="0.3">
      <c r="A49" s="32" t="s">
        <v>51</v>
      </c>
      <c r="B49" s="38"/>
      <c r="C49" s="24" t="s">
        <v>10</v>
      </c>
      <c r="D49" s="24" t="s">
        <v>49</v>
      </c>
      <c r="E49" s="25" t="s">
        <v>36</v>
      </c>
      <c r="F49" s="30" t="s">
        <v>13</v>
      </c>
      <c r="G49" s="28">
        <f t="shared" si="3"/>
        <v>138.1</v>
      </c>
      <c r="H49" s="28">
        <f t="shared" si="3"/>
        <v>132.5</v>
      </c>
      <c r="I49" s="28">
        <f>I50</f>
        <v>95.944967414916732</v>
      </c>
    </row>
    <row r="50" spans="1:10" ht="20.25" customHeight="1" x14ac:dyDescent="0.3">
      <c r="A50" s="32" t="s">
        <v>37</v>
      </c>
      <c r="B50" s="38"/>
      <c r="C50" s="24" t="s">
        <v>10</v>
      </c>
      <c r="D50" s="24" t="s">
        <v>49</v>
      </c>
      <c r="E50" s="25" t="s">
        <v>36</v>
      </c>
      <c r="F50" s="30" t="s">
        <v>13</v>
      </c>
      <c r="G50" s="28">
        <f>G53+G52</f>
        <v>138.1</v>
      </c>
      <c r="H50" s="28">
        <f>H53+H52</f>
        <v>132.5</v>
      </c>
      <c r="I50" s="28">
        <f>H50/G50*100</f>
        <v>95.944967414916732</v>
      </c>
    </row>
    <row r="51" spans="1:10" ht="20.25" customHeight="1" x14ac:dyDescent="0.3">
      <c r="A51" s="32" t="s">
        <v>38</v>
      </c>
      <c r="B51" s="41"/>
      <c r="C51" s="24"/>
      <c r="D51" s="24"/>
      <c r="E51" s="25"/>
      <c r="F51" s="26"/>
      <c r="G51" s="27"/>
      <c r="H51" s="27"/>
      <c r="I51" s="27"/>
    </row>
    <row r="52" spans="1:10" s="15" customFormat="1" ht="219.75" customHeight="1" x14ac:dyDescent="0.3">
      <c r="A52" s="42" t="s">
        <v>52</v>
      </c>
      <c r="B52" s="43"/>
      <c r="C52" s="24" t="s">
        <v>10</v>
      </c>
      <c r="D52" s="24" t="s">
        <v>49</v>
      </c>
      <c r="E52" s="25" t="s">
        <v>36</v>
      </c>
      <c r="F52" s="26">
        <v>500</v>
      </c>
      <c r="G52" s="28">
        <v>126.9</v>
      </c>
      <c r="H52" s="28">
        <v>126.9</v>
      </c>
      <c r="I52" s="28">
        <f>H52/G52*100</f>
        <v>100</v>
      </c>
    </row>
    <row r="53" spans="1:10" ht="43.5" customHeight="1" x14ac:dyDescent="0.3">
      <c r="A53" s="32" t="s">
        <v>53</v>
      </c>
      <c r="B53" s="41"/>
      <c r="C53" s="24" t="s">
        <v>10</v>
      </c>
      <c r="D53" s="24" t="s">
        <v>49</v>
      </c>
      <c r="E53" s="25" t="s">
        <v>36</v>
      </c>
      <c r="F53" s="26">
        <v>500</v>
      </c>
      <c r="G53" s="44">
        <v>11.2</v>
      </c>
      <c r="H53" s="44">
        <v>5.6</v>
      </c>
      <c r="I53" s="44">
        <f>H53/G53*100</f>
        <v>50</v>
      </c>
    </row>
    <row r="54" spans="1:10" ht="20.25" customHeight="1" x14ac:dyDescent="0.3">
      <c r="A54" s="16" t="s">
        <v>54</v>
      </c>
      <c r="B54" s="43"/>
      <c r="C54" s="11" t="s">
        <v>10</v>
      </c>
      <c r="D54" s="45">
        <v>11</v>
      </c>
      <c r="E54" s="12" t="s">
        <v>12</v>
      </c>
      <c r="F54" s="13" t="s">
        <v>13</v>
      </c>
      <c r="G54" s="14">
        <f t="shared" ref="G54:H58" si="4">G55</f>
        <v>1</v>
      </c>
      <c r="H54" s="14">
        <f t="shared" si="4"/>
        <v>0</v>
      </c>
      <c r="I54" s="14">
        <f>I55</f>
        <v>0</v>
      </c>
      <c r="J54" s="15"/>
    </row>
    <row r="55" spans="1:10" ht="18.75" customHeight="1" x14ac:dyDescent="0.3">
      <c r="A55" s="16" t="s">
        <v>29</v>
      </c>
      <c r="B55" s="43"/>
      <c r="C55" s="11" t="s">
        <v>10</v>
      </c>
      <c r="D55" s="45">
        <v>11</v>
      </c>
      <c r="E55" s="12" t="s">
        <v>30</v>
      </c>
      <c r="F55" s="13" t="s">
        <v>13</v>
      </c>
      <c r="G55" s="46">
        <f t="shared" si="4"/>
        <v>1</v>
      </c>
      <c r="H55" s="46">
        <f t="shared" si="4"/>
        <v>0</v>
      </c>
      <c r="I55" s="46">
        <f>I56</f>
        <v>0</v>
      </c>
    </row>
    <row r="56" spans="1:10" ht="24.75" customHeight="1" x14ac:dyDescent="0.3">
      <c r="A56" s="16" t="s">
        <v>31</v>
      </c>
      <c r="B56" s="23"/>
      <c r="C56" s="11" t="s">
        <v>10</v>
      </c>
      <c r="D56" s="45">
        <v>11</v>
      </c>
      <c r="E56" s="12" t="s">
        <v>32</v>
      </c>
      <c r="F56" s="13" t="s">
        <v>13</v>
      </c>
      <c r="G56" s="46">
        <f t="shared" si="4"/>
        <v>1</v>
      </c>
      <c r="H56" s="46">
        <f t="shared" si="4"/>
        <v>0</v>
      </c>
      <c r="I56" s="46">
        <f>I57</f>
        <v>0</v>
      </c>
    </row>
    <row r="57" spans="1:10" ht="20.25" customHeight="1" x14ac:dyDescent="0.3">
      <c r="A57" s="16" t="s">
        <v>33</v>
      </c>
      <c r="B57" s="47"/>
      <c r="C57" s="11" t="s">
        <v>10</v>
      </c>
      <c r="D57" s="45">
        <v>11</v>
      </c>
      <c r="E57" s="12" t="s">
        <v>34</v>
      </c>
      <c r="F57" s="13" t="s">
        <v>13</v>
      </c>
      <c r="G57" s="14">
        <f t="shared" si="4"/>
        <v>1</v>
      </c>
      <c r="H57" s="14">
        <f t="shared" si="4"/>
        <v>0</v>
      </c>
      <c r="I57" s="14">
        <f>I58</f>
        <v>0</v>
      </c>
    </row>
    <row r="58" spans="1:10" s="15" customFormat="1" ht="22.5" customHeight="1" x14ac:dyDescent="0.3">
      <c r="A58" s="22" t="s">
        <v>55</v>
      </c>
      <c r="B58" s="43"/>
      <c r="C58" s="38" t="s">
        <v>10</v>
      </c>
      <c r="D58" s="38" t="s">
        <v>56</v>
      </c>
      <c r="E58" s="48" t="s">
        <v>57</v>
      </c>
      <c r="F58" s="30" t="s">
        <v>13</v>
      </c>
      <c r="G58" s="44">
        <f t="shared" si="4"/>
        <v>1</v>
      </c>
      <c r="H58" s="44">
        <f t="shared" si="4"/>
        <v>0</v>
      </c>
      <c r="I58" s="44">
        <f>I59</f>
        <v>0</v>
      </c>
    </row>
    <row r="59" spans="1:10" ht="21.75" customHeight="1" x14ac:dyDescent="0.3">
      <c r="A59" s="22" t="s">
        <v>58</v>
      </c>
      <c r="B59" s="38"/>
      <c r="C59" s="38" t="s">
        <v>10</v>
      </c>
      <c r="D59" s="38" t="s">
        <v>56</v>
      </c>
      <c r="E59" s="38" t="s">
        <v>59</v>
      </c>
      <c r="F59" s="30" t="s">
        <v>60</v>
      </c>
      <c r="G59" s="28">
        <v>1</v>
      </c>
      <c r="H59" s="28">
        <v>0</v>
      </c>
      <c r="I59" s="28">
        <f>H59/G59*100</f>
        <v>0</v>
      </c>
    </row>
    <row r="60" spans="1:10" ht="21.75" customHeight="1" x14ac:dyDescent="0.3">
      <c r="A60" s="49" t="s">
        <v>61</v>
      </c>
      <c r="B60" s="38"/>
      <c r="C60" s="47" t="s">
        <v>10</v>
      </c>
      <c r="D60" s="45">
        <v>13</v>
      </c>
      <c r="E60" s="12" t="s">
        <v>12</v>
      </c>
      <c r="F60" s="13" t="s">
        <v>13</v>
      </c>
      <c r="G60" s="29">
        <f t="shared" ref="G60:H62" si="5">G61</f>
        <v>406.4</v>
      </c>
      <c r="H60" s="29">
        <f t="shared" si="5"/>
        <v>387.8</v>
      </c>
      <c r="I60" s="29">
        <f>I61</f>
        <v>95.423228346456696</v>
      </c>
      <c r="J60" s="15"/>
    </row>
    <row r="61" spans="1:10" ht="22.5" customHeight="1" x14ac:dyDescent="0.3">
      <c r="A61" s="50" t="s">
        <v>29</v>
      </c>
      <c r="B61" s="47"/>
      <c r="C61" s="47" t="s">
        <v>10</v>
      </c>
      <c r="D61" s="45">
        <v>13</v>
      </c>
      <c r="E61" s="12" t="s">
        <v>30</v>
      </c>
      <c r="F61" s="13" t="s">
        <v>13</v>
      </c>
      <c r="G61" s="18">
        <f t="shared" si="5"/>
        <v>406.4</v>
      </c>
      <c r="H61" s="18">
        <f t="shared" si="5"/>
        <v>387.8</v>
      </c>
      <c r="I61" s="18">
        <f>I62</f>
        <v>95.423228346456696</v>
      </c>
      <c r="J61" s="15"/>
    </row>
    <row r="62" spans="1:10" ht="19.5" customHeight="1" x14ac:dyDescent="0.3">
      <c r="A62" s="16" t="s">
        <v>31</v>
      </c>
      <c r="B62" s="47"/>
      <c r="C62" s="47" t="s">
        <v>10</v>
      </c>
      <c r="D62" s="45">
        <v>13</v>
      </c>
      <c r="E62" s="12" t="s">
        <v>32</v>
      </c>
      <c r="F62" s="13" t="s">
        <v>13</v>
      </c>
      <c r="G62" s="18">
        <f t="shared" si="5"/>
        <v>406.4</v>
      </c>
      <c r="H62" s="18">
        <f t="shared" si="5"/>
        <v>387.8</v>
      </c>
      <c r="I62" s="18">
        <f>I63</f>
        <v>95.423228346456696</v>
      </c>
      <c r="J62" s="15"/>
    </row>
    <row r="63" spans="1:10" ht="24" customHeight="1" x14ac:dyDescent="0.3">
      <c r="A63" s="51" t="s">
        <v>33</v>
      </c>
      <c r="B63" s="47"/>
      <c r="C63" s="47" t="s">
        <v>10</v>
      </c>
      <c r="D63" s="45">
        <v>13</v>
      </c>
      <c r="E63" s="12" t="s">
        <v>34</v>
      </c>
      <c r="F63" s="13" t="s">
        <v>13</v>
      </c>
      <c r="G63" s="18">
        <f>G70+G68+G64</f>
        <v>406.4</v>
      </c>
      <c r="H63" s="18">
        <f>H70+H68+H64</f>
        <v>387.8</v>
      </c>
      <c r="I63" s="18">
        <f>H63/G63*100</f>
        <v>95.423228346456696</v>
      </c>
      <c r="J63" s="15"/>
    </row>
    <row r="64" spans="1:10" ht="51.45" customHeight="1" x14ac:dyDescent="0.3">
      <c r="A64" s="31" t="s">
        <v>51</v>
      </c>
      <c r="B64" s="47"/>
      <c r="C64" s="11" t="s">
        <v>10</v>
      </c>
      <c r="D64" s="11" t="s">
        <v>62</v>
      </c>
      <c r="E64" s="12" t="s">
        <v>36</v>
      </c>
      <c r="F64" s="13" t="s">
        <v>13</v>
      </c>
      <c r="G64" s="29">
        <f>G65</f>
        <v>373.5</v>
      </c>
      <c r="H64" s="29">
        <f>H65</f>
        <v>356.2</v>
      </c>
      <c r="I64" s="29">
        <f>I65</f>
        <v>95.368139223560917</v>
      </c>
      <c r="J64" s="15"/>
    </row>
    <row r="65" spans="1:10" ht="24" customHeight="1" x14ac:dyDescent="0.3">
      <c r="A65" s="32" t="s">
        <v>37</v>
      </c>
      <c r="B65" s="38"/>
      <c r="C65" s="24" t="s">
        <v>10</v>
      </c>
      <c r="D65" s="24" t="s">
        <v>62</v>
      </c>
      <c r="E65" s="25" t="s">
        <v>36</v>
      </c>
      <c r="F65" s="30" t="s">
        <v>13</v>
      </c>
      <c r="G65" s="28">
        <f>G67</f>
        <v>373.5</v>
      </c>
      <c r="H65" s="28">
        <f>H67</f>
        <v>356.2</v>
      </c>
      <c r="I65" s="28">
        <f>I67</f>
        <v>95.368139223560917</v>
      </c>
      <c r="J65" s="15"/>
    </row>
    <row r="66" spans="1:10" ht="24" customHeight="1" x14ac:dyDescent="0.3">
      <c r="A66" s="32" t="s">
        <v>38</v>
      </c>
      <c r="B66" s="41"/>
      <c r="C66" s="24"/>
      <c r="D66" s="24"/>
      <c r="E66" s="25"/>
      <c r="F66" s="26"/>
      <c r="G66" s="27"/>
      <c r="H66" s="27"/>
      <c r="I66" s="27"/>
      <c r="J66" s="15"/>
    </row>
    <row r="67" spans="1:10" ht="42.75" customHeight="1" x14ac:dyDescent="0.3">
      <c r="A67" s="32" t="s">
        <v>63</v>
      </c>
      <c r="B67" s="43"/>
      <c r="C67" s="24" t="s">
        <v>10</v>
      </c>
      <c r="D67" s="24" t="s">
        <v>62</v>
      </c>
      <c r="E67" s="25" t="s">
        <v>36</v>
      </c>
      <c r="F67" s="26">
        <v>500</v>
      </c>
      <c r="G67" s="28">
        <v>373.5</v>
      </c>
      <c r="H67" s="28">
        <v>356.2</v>
      </c>
      <c r="I67" s="28">
        <f>H67/G67*100</f>
        <v>95.368139223560917</v>
      </c>
      <c r="J67" s="15"/>
    </row>
    <row r="68" spans="1:10" ht="21.75" customHeight="1" x14ac:dyDescent="0.3">
      <c r="A68" s="108" t="s">
        <v>194</v>
      </c>
      <c r="B68" s="47"/>
      <c r="C68" s="47" t="s">
        <v>10</v>
      </c>
      <c r="D68" s="86">
        <v>13</v>
      </c>
      <c r="E68" s="72" t="s">
        <v>193</v>
      </c>
      <c r="F68" s="13" t="s">
        <v>13</v>
      </c>
      <c r="G68" s="29">
        <f>G69</f>
        <v>1.5</v>
      </c>
      <c r="H68" s="29">
        <f>H69</f>
        <v>0.2</v>
      </c>
      <c r="I68" s="29">
        <f>I69</f>
        <v>13.333333333333334</v>
      </c>
      <c r="J68" s="15"/>
    </row>
    <row r="69" spans="1:10" ht="39.75" customHeight="1" x14ac:dyDescent="0.3">
      <c r="A69" s="52" t="s">
        <v>25</v>
      </c>
      <c r="B69" s="47"/>
      <c r="C69" s="38" t="s">
        <v>10</v>
      </c>
      <c r="D69" s="57">
        <v>13</v>
      </c>
      <c r="E69" s="37" t="s">
        <v>193</v>
      </c>
      <c r="F69" s="57">
        <v>200</v>
      </c>
      <c r="G69" s="28">
        <v>1.5</v>
      </c>
      <c r="H69" s="28">
        <v>0.2</v>
      </c>
      <c r="I69" s="28">
        <f>H69/G69*100</f>
        <v>13.333333333333334</v>
      </c>
      <c r="J69" s="15"/>
    </row>
    <row r="70" spans="1:10" s="15" customFormat="1" ht="22.5" customHeight="1" x14ac:dyDescent="0.3">
      <c r="A70" s="53" t="s">
        <v>64</v>
      </c>
      <c r="B70" s="19"/>
      <c r="C70" s="47" t="s">
        <v>10</v>
      </c>
      <c r="D70" s="45">
        <v>13</v>
      </c>
      <c r="E70" s="12" t="s">
        <v>65</v>
      </c>
      <c r="F70" s="13" t="s">
        <v>13</v>
      </c>
      <c r="G70" s="29">
        <f>G71</f>
        <v>31.4</v>
      </c>
      <c r="H70" s="29">
        <f>H71</f>
        <v>31.4</v>
      </c>
      <c r="I70" s="29">
        <f>I71</f>
        <v>100</v>
      </c>
    </row>
    <row r="71" spans="1:10" ht="33" customHeight="1" x14ac:dyDescent="0.3">
      <c r="A71" s="52" t="s">
        <v>25</v>
      </c>
      <c r="B71" s="47"/>
      <c r="C71" s="38" t="s">
        <v>10</v>
      </c>
      <c r="D71" s="26">
        <v>13</v>
      </c>
      <c r="E71" s="25" t="s">
        <v>65</v>
      </c>
      <c r="F71" s="26">
        <v>200</v>
      </c>
      <c r="G71" s="27">
        <v>31.4</v>
      </c>
      <c r="H71" s="27">
        <v>31.4</v>
      </c>
      <c r="I71" s="27">
        <f>H71/G71*100</f>
        <v>100</v>
      </c>
    </row>
    <row r="72" spans="1:10" ht="21" customHeight="1" x14ac:dyDescent="0.3">
      <c r="A72" s="16" t="s">
        <v>66</v>
      </c>
      <c r="B72" s="23"/>
      <c r="C72" s="11" t="s">
        <v>67</v>
      </c>
      <c r="D72" s="11" t="s">
        <v>11</v>
      </c>
      <c r="E72" s="12" t="s">
        <v>12</v>
      </c>
      <c r="F72" s="13" t="s">
        <v>13</v>
      </c>
      <c r="G72" s="29">
        <f t="shared" ref="G72:H76" si="6">G73</f>
        <v>162.80000000000001</v>
      </c>
      <c r="H72" s="29">
        <f t="shared" si="6"/>
        <v>162.80000000000001</v>
      </c>
      <c r="I72" s="29">
        <f>I73</f>
        <v>100</v>
      </c>
    </row>
    <row r="73" spans="1:10" ht="18.75" customHeight="1" x14ac:dyDescent="0.3">
      <c r="A73" s="16" t="s">
        <v>68</v>
      </c>
      <c r="B73" s="23"/>
      <c r="C73" s="11" t="s">
        <v>67</v>
      </c>
      <c r="D73" s="11" t="s">
        <v>69</v>
      </c>
      <c r="E73" s="12" t="s">
        <v>12</v>
      </c>
      <c r="F73" s="13" t="s">
        <v>13</v>
      </c>
      <c r="G73" s="18">
        <f t="shared" si="6"/>
        <v>162.80000000000001</v>
      </c>
      <c r="H73" s="18">
        <f t="shared" si="6"/>
        <v>162.80000000000001</v>
      </c>
      <c r="I73" s="18">
        <f>I74</f>
        <v>100</v>
      </c>
    </row>
    <row r="74" spans="1:10" ht="19.5" customHeight="1" x14ac:dyDescent="0.3">
      <c r="A74" s="16" t="s">
        <v>29</v>
      </c>
      <c r="B74" s="23"/>
      <c r="C74" s="11" t="s">
        <v>67</v>
      </c>
      <c r="D74" s="11" t="s">
        <v>69</v>
      </c>
      <c r="E74" s="12" t="s">
        <v>30</v>
      </c>
      <c r="F74" s="13" t="s">
        <v>13</v>
      </c>
      <c r="G74" s="18">
        <f t="shared" si="6"/>
        <v>162.80000000000001</v>
      </c>
      <c r="H74" s="18">
        <f t="shared" si="6"/>
        <v>162.80000000000001</v>
      </c>
      <c r="I74" s="18">
        <f>I75</f>
        <v>100</v>
      </c>
    </row>
    <row r="75" spans="1:10" ht="20.25" customHeight="1" x14ac:dyDescent="0.3">
      <c r="A75" s="16" t="s">
        <v>31</v>
      </c>
      <c r="B75" s="23"/>
      <c r="C75" s="11" t="s">
        <v>67</v>
      </c>
      <c r="D75" s="11" t="s">
        <v>69</v>
      </c>
      <c r="E75" s="12" t="s">
        <v>32</v>
      </c>
      <c r="F75" s="13" t="s">
        <v>13</v>
      </c>
      <c r="G75" s="18">
        <f t="shared" si="6"/>
        <v>162.80000000000001</v>
      </c>
      <c r="H75" s="18">
        <f t="shared" si="6"/>
        <v>162.80000000000001</v>
      </c>
      <c r="I75" s="18">
        <f>I76</f>
        <v>100</v>
      </c>
    </row>
    <row r="76" spans="1:10" ht="34.5" customHeight="1" x14ac:dyDescent="0.3">
      <c r="A76" s="16" t="s">
        <v>70</v>
      </c>
      <c r="B76" s="47"/>
      <c r="C76" s="11" t="s">
        <v>67</v>
      </c>
      <c r="D76" s="11" t="s">
        <v>69</v>
      </c>
      <c r="E76" s="12" t="s">
        <v>71</v>
      </c>
      <c r="F76" s="13" t="s">
        <v>13</v>
      </c>
      <c r="G76" s="29">
        <f t="shared" si="6"/>
        <v>162.80000000000001</v>
      </c>
      <c r="H76" s="29">
        <f t="shared" si="6"/>
        <v>162.80000000000001</v>
      </c>
      <c r="I76" s="29">
        <f>I77</f>
        <v>100</v>
      </c>
    </row>
    <row r="77" spans="1:10" ht="51.75" customHeight="1" x14ac:dyDescent="0.3">
      <c r="A77" s="54" t="s">
        <v>72</v>
      </c>
      <c r="B77" s="38"/>
      <c r="C77" s="24" t="s">
        <v>67</v>
      </c>
      <c r="D77" s="24" t="s">
        <v>69</v>
      </c>
      <c r="E77" s="25" t="s">
        <v>73</v>
      </c>
      <c r="F77" s="30" t="s">
        <v>13</v>
      </c>
      <c r="G77" s="28">
        <f>G79+G80</f>
        <v>162.80000000000001</v>
      </c>
      <c r="H77" s="28">
        <f>H79+H80</f>
        <v>162.80000000000001</v>
      </c>
      <c r="I77" s="28">
        <f>H77/G77*100</f>
        <v>100</v>
      </c>
    </row>
    <row r="78" spans="1:10" ht="79.5" customHeight="1" x14ac:dyDescent="0.3">
      <c r="A78" s="54" t="s">
        <v>24</v>
      </c>
      <c r="B78" s="38"/>
      <c r="C78" s="24" t="s">
        <v>67</v>
      </c>
      <c r="D78" s="24" t="s">
        <v>69</v>
      </c>
      <c r="E78" s="25" t="s">
        <v>73</v>
      </c>
      <c r="F78" s="26">
        <v>100</v>
      </c>
      <c r="G78" s="55">
        <f>G79</f>
        <v>117.3</v>
      </c>
      <c r="H78" s="55">
        <f>H79</f>
        <v>117.3</v>
      </c>
      <c r="I78" s="55">
        <f>I79</f>
        <v>100</v>
      </c>
    </row>
    <row r="79" spans="1:10" s="56" customFormat="1" ht="75" customHeight="1" x14ac:dyDescent="0.3">
      <c r="A79" s="22" t="s">
        <v>74</v>
      </c>
      <c r="B79" s="23"/>
      <c r="C79" s="24" t="s">
        <v>67</v>
      </c>
      <c r="D79" s="24" t="s">
        <v>69</v>
      </c>
      <c r="E79" s="25" t="s">
        <v>73</v>
      </c>
      <c r="F79" s="26">
        <v>100</v>
      </c>
      <c r="G79" s="28">
        <v>117.3</v>
      </c>
      <c r="H79" s="28">
        <v>117.3</v>
      </c>
      <c r="I79" s="28">
        <f>I80</f>
        <v>100</v>
      </c>
    </row>
    <row r="80" spans="1:10" s="56" customFormat="1" ht="46.5" customHeight="1" x14ac:dyDescent="0.3">
      <c r="A80" s="54" t="s">
        <v>25</v>
      </c>
      <c r="B80" s="23"/>
      <c r="C80" s="24" t="s">
        <v>67</v>
      </c>
      <c r="D80" s="24" t="s">
        <v>69</v>
      </c>
      <c r="E80" s="25" t="s">
        <v>75</v>
      </c>
      <c r="F80" s="26">
        <v>200</v>
      </c>
      <c r="G80" s="28">
        <v>45.5</v>
      </c>
      <c r="H80" s="28">
        <v>45.5</v>
      </c>
      <c r="I80" s="28">
        <f>I81</f>
        <v>100</v>
      </c>
    </row>
    <row r="81" spans="1:9" s="56" customFormat="1" ht="67.5" customHeight="1" x14ac:dyDescent="0.3">
      <c r="A81" s="32" t="s">
        <v>74</v>
      </c>
      <c r="B81" s="38"/>
      <c r="C81" s="38" t="s">
        <v>67</v>
      </c>
      <c r="D81" s="38" t="s">
        <v>69</v>
      </c>
      <c r="E81" s="37" t="s">
        <v>75</v>
      </c>
      <c r="F81" s="57">
        <v>200</v>
      </c>
      <c r="G81" s="28">
        <v>45.4</v>
      </c>
      <c r="H81" s="28">
        <v>45.4</v>
      </c>
      <c r="I81" s="28">
        <f>H81/G81*100</f>
        <v>100</v>
      </c>
    </row>
    <row r="82" spans="1:9" ht="43.5" customHeight="1" x14ac:dyDescent="0.3">
      <c r="A82" s="16" t="s">
        <v>76</v>
      </c>
      <c r="B82" s="47"/>
      <c r="C82" s="11" t="s">
        <v>69</v>
      </c>
      <c r="D82" s="11" t="s">
        <v>11</v>
      </c>
      <c r="E82" s="12" t="s">
        <v>12</v>
      </c>
      <c r="F82" s="13" t="s">
        <v>13</v>
      </c>
      <c r="G82" s="29">
        <f>G83+G98</f>
        <v>3903.0000000000005</v>
      </c>
      <c r="H82" s="29">
        <f>H83+H98</f>
        <v>3821.6</v>
      </c>
      <c r="I82" s="29">
        <f>H82/G82*100</f>
        <v>97.914424801434791</v>
      </c>
    </row>
    <row r="83" spans="1:9" ht="19.5" customHeight="1" x14ac:dyDescent="0.3">
      <c r="A83" s="16" t="s">
        <v>77</v>
      </c>
      <c r="B83" s="58"/>
      <c r="C83" s="11" t="s">
        <v>69</v>
      </c>
      <c r="D83" s="45">
        <v>10</v>
      </c>
      <c r="E83" s="12" t="s">
        <v>12</v>
      </c>
      <c r="F83" s="13" t="s">
        <v>13</v>
      </c>
      <c r="G83" s="29">
        <f t="shared" ref="G83:I84" si="7">G84</f>
        <v>3899.0000000000005</v>
      </c>
      <c r="H83" s="29">
        <f t="shared" si="7"/>
        <v>3817.6</v>
      </c>
      <c r="I83" s="29">
        <f t="shared" si="7"/>
        <v>97.91228520133366</v>
      </c>
    </row>
    <row r="84" spans="1:9" ht="111" customHeight="1" x14ac:dyDescent="0.3">
      <c r="A84" s="16" t="s">
        <v>78</v>
      </c>
      <c r="B84" s="59"/>
      <c r="C84" s="11" t="s">
        <v>69</v>
      </c>
      <c r="D84" s="45">
        <v>10</v>
      </c>
      <c r="E84" s="12" t="s">
        <v>79</v>
      </c>
      <c r="F84" s="13" t="s">
        <v>13</v>
      </c>
      <c r="G84" s="18">
        <f t="shared" si="7"/>
        <v>3899.0000000000005</v>
      </c>
      <c r="H84" s="18">
        <f t="shared" si="7"/>
        <v>3817.6</v>
      </c>
      <c r="I84" s="18">
        <f t="shared" si="7"/>
        <v>97.91228520133366</v>
      </c>
    </row>
    <row r="85" spans="1:9" ht="17.25" customHeight="1" x14ac:dyDescent="0.3">
      <c r="A85" s="16" t="s">
        <v>80</v>
      </c>
      <c r="B85" s="58"/>
      <c r="C85" s="11" t="s">
        <v>69</v>
      </c>
      <c r="D85" s="45">
        <v>10</v>
      </c>
      <c r="E85" s="12" t="s">
        <v>81</v>
      </c>
      <c r="F85" s="13" t="s">
        <v>13</v>
      </c>
      <c r="G85" s="29">
        <f>G86+G92+G95</f>
        <v>3899.0000000000005</v>
      </c>
      <c r="H85" s="29">
        <f>H86+H92+H95</f>
        <v>3817.6</v>
      </c>
      <c r="I85" s="29">
        <f>H85/G85*100</f>
        <v>97.91228520133366</v>
      </c>
    </row>
    <row r="86" spans="1:9" s="15" customFormat="1" ht="36" customHeight="1" x14ac:dyDescent="0.3">
      <c r="A86" s="60" t="s">
        <v>82</v>
      </c>
      <c r="B86" s="17"/>
      <c r="C86" s="11" t="s">
        <v>69</v>
      </c>
      <c r="D86" s="45">
        <v>10</v>
      </c>
      <c r="E86" s="12" t="s">
        <v>83</v>
      </c>
      <c r="F86" s="13" t="s">
        <v>13</v>
      </c>
      <c r="G86" s="29">
        <f>G90+G87</f>
        <v>3833.5000000000005</v>
      </c>
      <c r="H86" s="29">
        <f>H90+H87</f>
        <v>3752.1</v>
      </c>
      <c r="I86" s="29">
        <f>H86/G86*100</f>
        <v>97.876614060258234</v>
      </c>
    </row>
    <row r="87" spans="1:9" ht="39" customHeight="1" x14ac:dyDescent="0.3">
      <c r="A87" s="22" t="s">
        <v>84</v>
      </c>
      <c r="B87" s="37"/>
      <c r="C87" s="24" t="s">
        <v>69</v>
      </c>
      <c r="D87" s="26">
        <v>10</v>
      </c>
      <c r="E87" s="25" t="s">
        <v>85</v>
      </c>
      <c r="F87" s="30" t="s">
        <v>13</v>
      </c>
      <c r="G87" s="28">
        <f>G88+G89</f>
        <v>3605.6000000000004</v>
      </c>
      <c r="H87" s="28">
        <f>H88+H89</f>
        <v>3524.2</v>
      </c>
      <c r="I87" s="28">
        <f>H87/G87*100</f>
        <v>97.742400710006635</v>
      </c>
    </row>
    <row r="88" spans="1:9" ht="72.75" customHeight="1" x14ac:dyDescent="0.3">
      <c r="A88" s="54" t="s">
        <v>24</v>
      </c>
      <c r="B88" s="37"/>
      <c r="C88" s="24" t="s">
        <v>69</v>
      </c>
      <c r="D88" s="26">
        <v>10</v>
      </c>
      <c r="E88" s="25" t="s">
        <v>85</v>
      </c>
      <c r="F88" s="26">
        <v>100</v>
      </c>
      <c r="G88" s="28">
        <v>2873.9</v>
      </c>
      <c r="H88" s="28">
        <v>2870.4</v>
      </c>
      <c r="I88" s="28">
        <f>H88/G88*100</f>
        <v>99.87821427328717</v>
      </c>
    </row>
    <row r="89" spans="1:9" ht="34.5" customHeight="1" x14ac:dyDescent="0.3">
      <c r="A89" s="54" t="s">
        <v>25</v>
      </c>
      <c r="B89" s="61"/>
      <c r="C89" s="24" t="s">
        <v>69</v>
      </c>
      <c r="D89" s="26">
        <v>10</v>
      </c>
      <c r="E89" s="25" t="s">
        <v>85</v>
      </c>
      <c r="F89" s="30" t="s">
        <v>86</v>
      </c>
      <c r="G89" s="28">
        <v>731.7</v>
      </c>
      <c r="H89" s="28">
        <v>653.79999999999995</v>
      </c>
      <c r="I89" s="28">
        <f>H89/G89*100</f>
        <v>89.353560202268682</v>
      </c>
    </row>
    <row r="90" spans="1:9" ht="59.25" customHeight="1" x14ac:dyDescent="0.3">
      <c r="A90" s="100" t="s">
        <v>186</v>
      </c>
      <c r="B90" s="61"/>
      <c r="C90" s="11" t="s">
        <v>69</v>
      </c>
      <c r="D90" s="45">
        <v>10</v>
      </c>
      <c r="E90" s="102" t="s">
        <v>188</v>
      </c>
      <c r="F90" s="104" t="s">
        <v>13</v>
      </c>
      <c r="G90" s="106">
        <f>G91</f>
        <v>227.9</v>
      </c>
      <c r="H90" s="106">
        <f>H91</f>
        <v>227.9</v>
      </c>
      <c r="I90" s="106">
        <f>I91</f>
        <v>100</v>
      </c>
    </row>
    <row r="91" spans="1:9" ht="74.25" customHeight="1" x14ac:dyDescent="0.3">
      <c r="A91" s="101" t="s">
        <v>187</v>
      </c>
      <c r="B91" s="61"/>
      <c r="C91" s="24" t="s">
        <v>69</v>
      </c>
      <c r="D91" s="26">
        <v>10</v>
      </c>
      <c r="E91" s="103" t="s">
        <v>188</v>
      </c>
      <c r="F91" s="105" t="s">
        <v>28</v>
      </c>
      <c r="G91" s="107">
        <v>227.9</v>
      </c>
      <c r="H91" s="107">
        <v>227.9</v>
      </c>
      <c r="I91" s="107">
        <f>H91/G91*100</f>
        <v>100</v>
      </c>
    </row>
    <row r="92" spans="1:9" s="15" customFormat="1" ht="36.75" customHeight="1" x14ac:dyDescent="0.3">
      <c r="A92" s="49" t="s">
        <v>87</v>
      </c>
      <c r="B92" s="62"/>
      <c r="C92" s="19" t="s">
        <v>69</v>
      </c>
      <c r="D92" s="63">
        <v>10</v>
      </c>
      <c r="E92" s="17" t="s">
        <v>88</v>
      </c>
      <c r="F92" s="64" t="s">
        <v>13</v>
      </c>
      <c r="G92" s="65">
        <f t="shared" ref="G92:I93" si="8">G93</f>
        <v>60</v>
      </c>
      <c r="H92" s="65">
        <f t="shared" si="8"/>
        <v>60</v>
      </c>
      <c r="I92" s="65">
        <f t="shared" si="8"/>
        <v>100</v>
      </c>
    </row>
    <row r="93" spans="1:9" s="69" customFormat="1" ht="37.5" customHeight="1" x14ac:dyDescent="0.3">
      <c r="A93" s="66" t="s">
        <v>89</v>
      </c>
      <c r="B93" s="23"/>
      <c r="C93" s="23" t="s">
        <v>69</v>
      </c>
      <c r="D93" s="67">
        <v>10</v>
      </c>
      <c r="E93" s="20" t="s">
        <v>90</v>
      </c>
      <c r="F93" s="68" t="s">
        <v>13</v>
      </c>
      <c r="G93" s="28">
        <f t="shared" si="8"/>
        <v>60</v>
      </c>
      <c r="H93" s="28">
        <f t="shared" si="8"/>
        <v>60</v>
      </c>
      <c r="I93" s="28">
        <f t="shared" si="8"/>
        <v>100</v>
      </c>
    </row>
    <row r="94" spans="1:9" s="69" customFormat="1" ht="36" customHeight="1" x14ac:dyDescent="0.3">
      <c r="A94" s="54" t="s">
        <v>25</v>
      </c>
      <c r="B94" s="17"/>
      <c r="C94" s="23" t="s">
        <v>69</v>
      </c>
      <c r="D94" s="67">
        <v>10</v>
      </c>
      <c r="E94" s="20" t="s">
        <v>90</v>
      </c>
      <c r="F94" s="67">
        <v>200</v>
      </c>
      <c r="G94" s="28">
        <v>60</v>
      </c>
      <c r="H94" s="28">
        <v>60</v>
      </c>
      <c r="I94" s="28">
        <f>H94/G94*100</f>
        <v>100</v>
      </c>
    </row>
    <row r="95" spans="1:9" s="69" customFormat="1" ht="37.5" customHeight="1" x14ac:dyDescent="0.3">
      <c r="A95" s="70" t="s">
        <v>91</v>
      </c>
      <c r="B95" s="17"/>
      <c r="C95" s="19" t="s">
        <v>69</v>
      </c>
      <c r="D95" s="63">
        <v>10</v>
      </c>
      <c r="E95" s="17" t="s">
        <v>92</v>
      </c>
      <c r="F95" s="64" t="s">
        <v>13</v>
      </c>
      <c r="G95" s="29">
        <f t="shared" ref="G95:I96" si="9">G96</f>
        <v>5.5</v>
      </c>
      <c r="H95" s="29">
        <f t="shared" si="9"/>
        <v>5.5</v>
      </c>
      <c r="I95" s="29">
        <f t="shared" si="9"/>
        <v>100</v>
      </c>
    </row>
    <row r="96" spans="1:9" s="69" customFormat="1" ht="27" customHeight="1" x14ac:dyDescent="0.3">
      <c r="A96" s="71" t="s">
        <v>93</v>
      </c>
      <c r="B96" s="17"/>
      <c r="C96" s="23" t="s">
        <v>69</v>
      </c>
      <c r="D96" s="67">
        <v>10</v>
      </c>
      <c r="E96" s="20" t="s">
        <v>94</v>
      </c>
      <c r="F96" s="68" t="s">
        <v>13</v>
      </c>
      <c r="G96" s="28">
        <f t="shared" si="9"/>
        <v>5.5</v>
      </c>
      <c r="H96" s="28">
        <f t="shared" si="9"/>
        <v>5.5</v>
      </c>
      <c r="I96" s="28">
        <f t="shared" si="9"/>
        <v>100</v>
      </c>
    </row>
    <row r="97" spans="1:11" s="69" customFormat="1" ht="33" customHeight="1" x14ac:dyDescent="0.3">
      <c r="A97" s="54" t="s">
        <v>25</v>
      </c>
      <c r="B97" s="17"/>
      <c r="C97" s="23" t="s">
        <v>69</v>
      </c>
      <c r="D97" s="67">
        <v>10</v>
      </c>
      <c r="E97" s="20" t="s">
        <v>94</v>
      </c>
      <c r="F97" s="67">
        <v>200</v>
      </c>
      <c r="G97" s="28">
        <v>5.5</v>
      </c>
      <c r="H97" s="28">
        <v>5.5</v>
      </c>
      <c r="I97" s="28">
        <f>H97/G97*100</f>
        <v>100</v>
      </c>
    </row>
    <row r="98" spans="1:11" s="69" customFormat="1" ht="38.25" customHeight="1" x14ac:dyDescent="0.3">
      <c r="A98" s="16" t="s">
        <v>95</v>
      </c>
      <c r="B98" s="72"/>
      <c r="C98" s="11" t="s">
        <v>69</v>
      </c>
      <c r="D98" s="45">
        <v>14</v>
      </c>
      <c r="E98" s="12" t="s">
        <v>12</v>
      </c>
      <c r="F98" s="13" t="s">
        <v>13</v>
      </c>
      <c r="G98" s="29">
        <f t="shared" ref="G98:H101" si="10">G99</f>
        <v>4</v>
      </c>
      <c r="H98" s="29">
        <f t="shared" si="10"/>
        <v>4</v>
      </c>
      <c r="I98" s="29">
        <f>I99</f>
        <v>100</v>
      </c>
    </row>
    <row r="99" spans="1:11" s="69" customFormat="1" ht="36.75" customHeight="1" x14ac:dyDescent="0.3">
      <c r="A99" s="16" t="s">
        <v>96</v>
      </c>
      <c r="B99" s="20"/>
      <c r="C99" s="19" t="s">
        <v>69</v>
      </c>
      <c r="D99" s="19" t="s">
        <v>97</v>
      </c>
      <c r="E99" s="12" t="s">
        <v>98</v>
      </c>
      <c r="F99" s="13" t="s">
        <v>13</v>
      </c>
      <c r="G99" s="46">
        <f t="shared" si="10"/>
        <v>4</v>
      </c>
      <c r="H99" s="46">
        <f t="shared" si="10"/>
        <v>4</v>
      </c>
      <c r="I99" s="46">
        <f>I100</f>
        <v>100</v>
      </c>
    </row>
    <row r="100" spans="1:11" s="69" customFormat="1" ht="69.75" customHeight="1" x14ac:dyDescent="0.3">
      <c r="A100" s="16" t="s">
        <v>99</v>
      </c>
      <c r="B100" s="72"/>
      <c r="C100" s="47" t="s">
        <v>69</v>
      </c>
      <c r="D100" s="47" t="s">
        <v>97</v>
      </c>
      <c r="E100" s="12" t="s">
        <v>100</v>
      </c>
      <c r="F100" s="13" t="s">
        <v>13</v>
      </c>
      <c r="G100" s="29">
        <f t="shared" si="10"/>
        <v>4</v>
      </c>
      <c r="H100" s="29">
        <f t="shared" si="10"/>
        <v>4</v>
      </c>
      <c r="I100" s="29">
        <f>I101</f>
        <v>100</v>
      </c>
    </row>
    <row r="101" spans="1:11" s="69" customFormat="1" ht="33" customHeight="1" x14ac:dyDescent="0.3">
      <c r="A101" s="22" t="s">
        <v>101</v>
      </c>
      <c r="B101" s="47"/>
      <c r="C101" s="38" t="s">
        <v>69</v>
      </c>
      <c r="D101" s="26">
        <v>14</v>
      </c>
      <c r="E101" s="25" t="s">
        <v>102</v>
      </c>
      <c r="F101" s="30" t="s">
        <v>13</v>
      </c>
      <c r="G101" s="27">
        <f t="shared" si="10"/>
        <v>4</v>
      </c>
      <c r="H101" s="27">
        <f t="shared" si="10"/>
        <v>4</v>
      </c>
      <c r="I101" s="27">
        <f>I102</f>
        <v>100</v>
      </c>
    </row>
    <row r="102" spans="1:11" s="56" customFormat="1" ht="37.5" customHeight="1" x14ac:dyDescent="0.3">
      <c r="A102" s="54" t="s">
        <v>25</v>
      </c>
      <c r="B102" s="19"/>
      <c r="C102" s="38" t="s">
        <v>69</v>
      </c>
      <c r="D102" s="26">
        <v>14</v>
      </c>
      <c r="E102" s="73" t="s">
        <v>102</v>
      </c>
      <c r="F102" s="26">
        <v>200</v>
      </c>
      <c r="G102" s="28">
        <v>4</v>
      </c>
      <c r="H102" s="28">
        <v>4</v>
      </c>
      <c r="I102" s="28">
        <f>H102/G102*100</f>
        <v>100</v>
      </c>
    </row>
    <row r="103" spans="1:11" s="69" customFormat="1" ht="22.5" customHeight="1" x14ac:dyDescent="0.3">
      <c r="A103" s="16" t="s">
        <v>103</v>
      </c>
      <c r="B103" s="40"/>
      <c r="C103" s="11" t="s">
        <v>15</v>
      </c>
      <c r="D103" s="11" t="s">
        <v>11</v>
      </c>
      <c r="E103" s="74" t="s">
        <v>12</v>
      </c>
      <c r="F103" s="13" t="s">
        <v>13</v>
      </c>
      <c r="G103" s="29">
        <f>G116+G104</f>
        <v>2300.2000000000003</v>
      </c>
      <c r="H103" s="29">
        <f>H116+H104</f>
        <v>2268.6000000000004</v>
      </c>
      <c r="I103" s="29">
        <f>H103/G103*100</f>
        <v>98.626206416833313</v>
      </c>
    </row>
    <row r="104" spans="1:11" ht="22.5" customHeight="1" x14ac:dyDescent="0.3">
      <c r="A104" s="16" t="s">
        <v>104</v>
      </c>
      <c r="B104" s="40"/>
      <c r="C104" s="11" t="s">
        <v>15</v>
      </c>
      <c r="D104" s="11" t="s">
        <v>105</v>
      </c>
      <c r="E104" s="12" t="s">
        <v>12</v>
      </c>
      <c r="F104" s="13" t="s">
        <v>13</v>
      </c>
      <c r="G104" s="29">
        <f t="shared" ref="G104:I105" si="11">G105</f>
        <v>2248.4</v>
      </c>
      <c r="H104" s="29">
        <f t="shared" si="11"/>
        <v>2216.8000000000002</v>
      </c>
      <c r="I104" s="29">
        <f t="shared" si="11"/>
        <v>98.594556128802708</v>
      </c>
    </row>
    <row r="105" spans="1:11" ht="100.5" customHeight="1" x14ac:dyDescent="0.3">
      <c r="A105" s="16" t="s">
        <v>106</v>
      </c>
      <c r="B105" s="40"/>
      <c r="C105" s="11" t="s">
        <v>15</v>
      </c>
      <c r="D105" s="11" t="s">
        <v>105</v>
      </c>
      <c r="E105" s="12" t="s">
        <v>79</v>
      </c>
      <c r="F105" s="13" t="s">
        <v>13</v>
      </c>
      <c r="G105" s="29">
        <f t="shared" si="11"/>
        <v>2248.4</v>
      </c>
      <c r="H105" s="29">
        <f t="shared" si="11"/>
        <v>2216.8000000000002</v>
      </c>
      <c r="I105" s="29">
        <f t="shared" si="11"/>
        <v>98.594556128802708</v>
      </c>
    </row>
    <row r="106" spans="1:11" ht="58.5" customHeight="1" x14ac:dyDescent="0.3">
      <c r="A106" s="16" t="s">
        <v>107</v>
      </c>
      <c r="B106" s="33"/>
      <c r="C106" s="11" t="s">
        <v>15</v>
      </c>
      <c r="D106" s="11" t="s">
        <v>105</v>
      </c>
      <c r="E106" s="12" t="s">
        <v>108</v>
      </c>
      <c r="F106" s="13" t="s">
        <v>13</v>
      </c>
      <c r="G106" s="29">
        <f>G113+G110+G107</f>
        <v>2248.4</v>
      </c>
      <c r="H106" s="29">
        <f>H113+H110+H107</f>
        <v>2216.8000000000002</v>
      </c>
      <c r="I106" s="29">
        <f>H106/G106*100</f>
        <v>98.594556128802708</v>
      </c>
    </row>
    <row r="107" spans="1:11" ht="19.5" customHeight="1" x14ac:dyDescent="0.3">
      <c r="A107" s="75" t="s">
        <v>109</v>
      </c>
      <c r="B107" s="72"/>
      <c r="C107" s="11" t="s">
        <v>15</v>
      </c>
      <c r="D107" s="11" t="s">
        <v>105</v>
      </c>
      <c r="E107" s="12" t="s">
        <v>110</v>
      </c>
      <c r="F107" s="13" t="s">
        <v>13</v>
      </c>
      <c r="G107" s="29">
        <f t="shared" ref="G107:I108" si="12">G108</f>
        <v>454.3</v>
      </c>
      <c r="H107" s="29">
        <f t="shared" si="12"/>
        <v>422.8</v>
      </c>
      <c r="I107" s="29">
        <f t="shared" si="12"/>
        <v>99.994394933019464</v>
      </c>
      <c r="K107" s="76"/>
    </row>
    <row r="108" spans="1:11" ht="20.25" customHeight="1" x14ac:dyDescent="0.3">
      <c r="A108" s="54" t="s">
        <v>111</v>
      </c>
      <c r="B108" s="72"/>
      <c r="C108" s="24" t="s">
        <v>15</v>
      </c>
      <c r="D108" s="24" t="s">
        <v>105</v>
      </c>
      <c r="E108" s="25" t="s">
        <v>112</v>
      </c>
      <c r="F108" s="30" t="s">
        <v>13</v>
      </c>
      <c r="G108" s="28">
        <f t="shared" si="12"/>
        <v>454.3</v>
      </c>
      <c r="H108" s="28">
        <f t="shared" si="12"/>
        <v>422.8</v>
      </c>
      <c r="I108" s="28">
        <f t="shared" si="12"/>
        <v>99.994394933019464</v>
      </c>
      <c r="J108" s="77"/>
    </row>
    <row r="109" spans="1:11" ht="37.5" customHeight="1" x14ac:dyDescent="0.3">
      <c r="A109" s="54" t="s">
        <v>25</v>
      </c>
      <c r="B109" s="37"/>
      <c r="C109" s="24" t="s">
        <v>15</v>
      </c>
      <c r="D109" s="24" t="s">
        <v>105</v>
      </c>
      <c r="E109" s="25" t="s">
        <v>112</v>
      </c>
      <c r="F109" s="26">
        <v>200</v>
      </c>
      <c r="G109" s="28">
        <v>454.3</v>
      </c>
      <c r="H109" s="28">
        <v>422.8</v>
      </c>
      <c r="I109" s="29">
        <f>I110</f>
        <v>99.994394933019464</v>
      </c>
    </row>
    <row r="110" spans="1:11" ht="24" customHeight="1" x14ac:dyDescent="0.3">
      <c r="A110" s="75" t="s">
        <v>113</v>
      </c>
      <c r="B110" s="72"/>
      <c r="C110" s="11" t="s">
        <v>15</v>
      </c>
      <c r="D110" s="11" t="s">
        <v>105</v>
      </c>
      <c r="E110" s="12" t="s">
        <v>114</v>
      </c>
      <c r="F110" s="13" t="s">
        <v>13</v>
      </c>
      <c r="G110" s="29">
        <f>G111</f>
        <v>1784.1</v>
      </c>
      <c r="H110" s="29">
        <f>H111</f>
        <v>1784</v>
      </c>
      <c r="I110" s="29">
        <f>I111</f>
        <v>99.994394933019464</v>
      </c>
    </row>
    <row r="111" spans="1:11" ht="24.75" customHeight="1" x14ac:dyDescent="0.3">
      <c r="A111" s="54" t="s">
        <v>111</v>
      </c>
      <c r="B111" s="17"/>
      <c r="C111" s="24" t="s">
        <v>15</v>
      </c>
      <c r="D111" s="24" t="s">
        <v>105</v>
      </c>
      <c r="E111" s="25" t="s">
        <v>115</v>
      </c>
      <c r="F111" s="30" t="s">
        <v>13</v>
      </c>
      <c r="G111" s="27">
        <f>G112</f>
        <v>1784.1</v>
      </c>
      <c r="H111" s="27">
        <f>H112</f>
        <v>1784</v>
      </c>
      <c r="I111" s="27">
        <f>I112</f>
        <v>99.994394933019464</v>
      </c>
    </row>
    <row r="112" spans="1:11" ht="36" customHeight="1" x14ac:dyDescent="0.3">
      <c r="A112" s="54" t="s">
        <v>25</v>
      </c>
      <c r="B112" s="20"/>
      <c r="C112" s="24" t="s">
        <v>15</v>
      </c>
      <c r="D112" s="24" t="s">
        <v>105</v>
      </c>
      <c r="E112" s="25" t="s">
        <v>115</v>
      </c>
      <c r="F112" s="26">
        <v>200</v>
      </c>
      <c r="G112" s="27">
        <v>1784.1</v>
      </c>
      <c r="H112" s="27">
        <v>1784</v>
      </c>
      <c r="I112" s="27">
        <f>H112/G112*100</f>
        <v>99.994394933019464</v>
      </c>
    </row>
    <row r="113" spans="1:10" ht="45" customHeight="1" x14ac:dyDescent="0.3">
      <c r="A113" s="75" t="s">
        <v>116</v>
      </c>
      <c r="B113" s="17"/>
      <c r="C113" s="11" t="s">
        <v>15</v>
      </c>
      <c r="D113" s="11" t="s">
        <v>105</v>
      </c>
      <c r="E113" s="12" t="s">
        <v>117</v>
      </c>
      <c r="F113" s="13" t="s">
        <v>13</v>
      </c>
      <c r="G113" s="18">
        <f t="shared" ref="G113:I114" si="13">G114</f>
        <v>10</v>
      </c>
      <c r="H113" s="18">
        <f t="shared" si="13"/>
        <v>10</v>
      </c>
      <c r="I113" s="18">
        <f t="shared" si="13"/>
        <v>100</v>
      </c>
    </row>
    <row r="114" spans="1:10" ht="21" customHeight="1" x14ac:dyDescent="0.3">
      <c r="A114" s="54" t="s">
        <v>111</v>
      </c>
      <c r="B114" s="17"/>
      <c r="C114" s="24" t="s">
        <v>15</v>
      </c>
      <c r="D114" s="24" t="s">
        <v>105</v>
      </c>
      <c r="E114" s="25" t="s">
        <v>118</v>
      </c>
      <c r="F114" s="30" t="s">
        <v>13</v>
      </c>
      <c r="G114" s="27">
        <f t="shared" si="13"/>
        <v>10</v>
      </c>
      <c r="H114" s="27">
        <f t="shared" si="13"/>
        <v>10</v>
      </c>
      <c r="I114" s="27">
        <f t="shared" si="13"/>
        <v>100</v>
      </c>
    </row>
    <row r="115" spans="1:10" ht="35.25" customHeight="1" x14ac:dyDescent="0.3">
      <c r="A115" s="54" t="s">
        <v>25</v>
      </c>
      <c r="B115" s="20"/>
      <c r="C115" s="24" t="s">
        <v>15</v>
      </c>
      <c r="D115" s="24" t="s">
        <v>105</v>
      </c>
      <c r="E115" s="25" t="s">
        <v>118</v>
      </c>
      <c r="F115" s="26">
        <v>200</v>
      </c>
      <c r="G115" s="27">
        <v>10</v>
      </c>
      <c r="H115" s="27">
        <v>10</v>
      </c>
      <c r="I115" s="27">
        <f>H115/G115*100</f>
        <v>100</v>
      </c>
    </row>
    <row r="116" spans="1:10" ht="21" customHeight="1" x14ac:dyDescent="0.3">
      <c r="A116" s="115" t="s">
        <v>192</v>
      </c>
      <c r="B116" s="20"/>
      <c r="C116" s="11" t="s">
        <v>15</v>
      </c>
      <c r="D116" s="11" t="s">
        <v>190</v>
      </c>
      <c r="E116" s="110" t="s">
        <v>12</v>
      </c>
      <c r="F116" s="104" t="s">
        <v>13</v>
      </c>
      <c r="G116" s="117">
        <f t="shared" ref="G116:H120" si="14">G117</f>
        <v>51.8</v>
      </c>
      <c r="H116" s="117">
        <f t="shared" si="14"/>
        <v>51.8</v>
      </c>
      <c r="I116" s="117">
        <f>I117</f>
        <v>100</v>
      </c>
    </row>
    <row r="117" spans="1:10" ht="21" customHeight="1" x14ac:dyDescent="0.3">
      <c r="A117" s="114" t="s">
        <v>29</v>
      </c>
      <c r="B117" s="20"/>
      <c r="C117" s="11" t="s">
        <v>15</v>
      </c>
      <c r="D117" s="11" t="s">
        <v>190</v>
      </c>
      <c r="E117" s="110" t="s">
        <v>30</v>
      </c>
      <c r="F117" s="104" t="s">
        <v>13</v>
      </c>
      <c r="G117" s="118">
        <f t="shared" si="14"/>
        <v>51.8</v>
      </c>
      <c r="H117" s="118">
        <f t="shared" si="14"/>
        <v>51.8</v>
      </c>
      <c r="I117" s="118">
        <f>I118</f>
        <v>100</v>
      </c>
    </row>
    <row r="118" spans="1:10" ht="21" customHeight="1" x14ac:dyDescent="0.3">
      <c r="A118" s="114" t="s">
        <v>31</v>
      </c>
      <c r="B118" s="20"/>
      <c r="C118" s="11" t="s">
        <v>15</v>
      </c>
      <c r="D118" s="11" t="s">
        <v>190</v>
      </c>
      <c r="E118" s="110" t="s">
        <v>32</v>
      </c>
      <c r="F118" s="104" t="s">
        <v>13</v>
      </c>
      <c r="G118" s="118">
        <f t="shared" si="14"/>
        <v>51.8</v>
      </c>
      <c r="H118" s="118">
        <f t="shared" si="14"/>
        <v>51.8</v>
      </c>
      <c r="I118" s="118">
        <f>I119</f>
        <v>100</v>
      </c>
    </row>
    <row r="119" spans="1:10" ht="21" customHeight="1" x14ac:dyDescent="0.3">
      <c r="A119" s="113" t="s">
        <v>33</v>
      </c>
      <c r="B119" s="20"/>
      <c r="C119" s="24" t="s">
        <v>15</v>
      </c>
      <c r="D119" s="24" t="s">
        <v>190</v>
      </c>
      <c r="E119" s="111" t="s">
        <v>34</v>
      </c>
      <c r="F119" s="105" t="s">
        <v>13</v>
      </c>
      <c r="G119" s="116">
        <f t="shared" si="14"/>
        <v>51.8</v>
      </c>
      <c r="H119" s="116">
        <f t="shared" si="14"/>
        <v>51.8</v>
      </c>
      <c r="I119" s="116">
        <f>I120</f>
        <v>100</v>
      </c>
    </row>
    <row r="120" spans="1:10" ht="21" customHeight="1" x14ac:dyDescent="0.3">
      <c r="A120" s="109" t="s">
        <v>189</v>
      </c>
      <c r="B120" s="20"/>
      <c r="C120" s="24" t="s">
        <v>15</v>
      </c>
      <c r="D120" s="24" t="s">
        <v>190</v>
      </c>
      <c r="E120" s="111" t="s">
        <v>191</v>
      </c>
      <c r="F120" s="105" t="s">
        <v>13</v>
      </c>
      <c r="G120" s="112">
        <f t="shared" si="14"/>
        <v>51.8</v>
      </c>
      <c r="H120" s="112">
        <f t="shared" si="14"/>
        <v>51.8</v>
      </c>
      <c r="I120" s="112">
        <f>I121</f>
        <v>100</v>
      </c>
    </row>
    <row r="121" spans="1:10" ht="34.5" customHeight="1" x14ac:dyDescent="0.3">
      <c r="A121" s="109" t="s">
        <v>174</v>
      </c>
      <c r="B121" s="20"/>
      <c r="C121" s="24" t="s">
        <v>15</v>
      </c>
      <c r="D121" s="24" t="s">
        <v>190</v>
      </c>
      <c r="E121" s="111" t="s">
        <v>191</v>
      </c>
      <c r="F121" s="105" t="s">
        <v>86</v>
      </c>
      <c r="G121" s="112">
        <v>51.8</v>
      </c>
      <c r="H121" s="112">
        <v>51.8</v>
      </c>
      <c r="I121" s="112">
        <f>H121/G121*100</f>
        <v>100</v>
      </c>
    </row>
    <row r="122" spans="1:10" ht="24" customHeight="1" x14ac:dyDescent="0.3">
      <c r="A122" s="16" t="s">
        <v>119</v>
      </c>
      <c r="B122" s="47"/>
      <c r="C122" s="13" t="s">
        <v>120</v>
      </c>
      <c r="D122" s="11" t="s">
        <v>11</v>
      </c>
      <c r="E122" s="12" t="s">
        <v>12</v>
      </c>
      <c r="F122" s="13" t="s">
        <v>13</v>
      </c>
      <c r="G122" s="29">
        <f>G123+G129</f>
        <v>3375.5</v>
      </c>
      <c r="H122" s="29">
        <f>H123+H129</f>
        <v>3017.2000000000003</v>
      </c>
      <c r="I122" s="29">
        <f>H122/G122*100</f>
        <v>89.38527625536959</v>
      </c>
    </row>
    <row r="123" spans="1:10" ht="16.5" customHeight="1" x14ac:dyDescent="0.3">
      <c r="A123" s="16" t="s">
        <v>121</v>
      </c>
      <c r="B123" s="47"/>
      <c r="C123" s="47" t="s">
        <v>120</v>
      </c>
      <c r="D123" s="11" t="s">
        <v>10</v>
      </c>
      <c r="E123" s="12" t="s">
        <v>12</v>
      </c>
      <c r="F123" s="13" t="s">
        <v>13</v>
      </c>
      <c r="G123" s="18">
        <f t="shared" ref="G123:H127" si="15">G124</f>
        <v>29.1</v>
      </c>
      <c r="H123" s="18">
        <f t="shared" si="15"/>
        <v>28.8</v>
      </c>
      <c r="I123" s="18">
        <f>I124</f>
        <v>98.969072164948443</v>
      </c>
      <c r="J123" s="76"/>
    </row>
    <row r="124" spans="1:10" ht="22.5" customHeight="1" x14ac:dyDescent="0.3">
      <c r="A124" s="16" t="s">
        <v>50</v>
      </c>
      <c r="B124" s="47"/>
      <c r="C124" s="47" t="s">
        <v>120</v>
      </c>
      <c r="D124" s="11" t="s">
        <v>10</v>
      </c>
      <c r="E124" s="12" t="s">
        <v>30</v>
      </c>
      <c r="F124" s="13" t="s">
        <v>13</v>
      </c>
      <c r="G124" s="29">
        <f t="shared" si="15"/>
        <v>29.1</v>
      </c>
      <c r="H124" s="29">
        <f t="shared" si="15"/>
        <v>28.8</v>
      </c>
      <c r="I124" s="29">
        <f>I125</f>
        <v>98.969072164948443</v>
      </c>
    </row>
    <row r="125" spans="1:10" ht="27" customHeight="1" x14ac:dyDescent="0.3">
      <c r="A125" s="16" t="s">
        <v>31</v>
      </c>
      <c r="B125" s="38"/>
      <c r="C125" s="47" t="s">
        <v>120</v>
      </c>
      <c r="D125" s="11" t="s">
        <v>10</v>
      </c>
      <c r="E125" s="12" t="s">
        <v>32</v>
      </c>
      <c r="F125" s="13" t="s">
        <v>13</v>
      </c>
      <c r="G125" s="29">
        <f t="shared" si="15"/>
        <v>29.1</v>
      </c>
      <c r="H125" s="29">
        <f t="shared" si="15"/>
        <v>28.8</v>
      </c>
      <c r="I125" s="29">
        <f>I126</f>
        <v>98.969072164948443</v>
      </c>
    </row>
    <row r="126" spans="1:10" s="69" customFormat="1" ht="26.25" customHeight="1" x14ac:dyDescent="0.3">
      <c r="A126" s="54" t="s">
        <v>33</v>
      </c>
      <c r="B126" s="38"/>
      <c r="C126" s="38" t="s">
        <v>120</v>
      </c>
      <c r="D126" s="24" t="s">
        <v>10</v>
      </c>
      <c r="E126" s="25" t="s">
        <v>122</v>
      </c>
      <c r="F126" s="30" t="s">
        <v>13</v>
      </c>
      <c r="G126" s="28">
        <f t="shared" si="15"/>
        <v>29.1</v>
      </c>
      <c r="H126" s="28">
        <f t="shared" si="15"/>
        <v>28.8</v>
      </c>
      <c r="I126" s="28">
        <f>I127</f>
        <v>98.969072164948443</v>
      </c>
    </row>
    <row r="127" spans="1:10" s="69" customFormat="1" ht="30.75" customHeight="1" x14ac:dyDescent="0.3">
      <c r="A127" s="54" t="s">
        <v>123</v>
      </c>
      <c r="B127" s="47"/>
      <c r="C127" s="38" t="s">
        <v>120</v>
      </c>
      <c r="D127" s="24" t="s">
        <v>10</v>
      </c>
      <c r="E127" s="25" t="s">
        <v>124</v>
      </c>
      <c r="F127" s="30" t="s">
        <v>13</v>
      </c>
      <c r="G127" s="28">
        <f t="shared" si="15"/>
        <v>29.1</v>
      </c>
      <c r="H127" s="28">
        <f t="shared" si="15"/>
        <v>28.8</v>
      </c>
      <c r="I127" s="28">
        <f>I128</f>
        <v>98.969072164948443</v>
      </c>
    </row>
    <row r="128" spans="1:10" s="69" customFormat="1" ht="36" customHeight="1" x14ac:dyDescent="0.3">
      <c r="A128" s="54" t="s">
        <v>25</v>
      </c>
      <c r="B128" s="37"/>
      <c r="C128" s="38" t="s">
        <v>120</v>
      </c>
      <c r="D128" s="24" t="s">
        <v>10</v>
      </c>
      <c r="E128" s="25" t="s">
        <v>124</v>
      </c>
      <c r="F128" s="26">
        <v>200</v>
      </c>
      <c r="G128" s="28">
        <v>29.1</v>
      </c>
      <c r="H128" s="28">
        <v>28.8</v>
      </c>
      <c r="I128" s="28">
        <f>H128/G128*100</f>
        <v>98.969072164948443</v>
      </c>
    </row>
    <row r="129" spans="1:9" s="69" customFormat="1" ht="18.75" customHeight="1" x14ac:dyDescent="0.3">
      <c r="A129" s="16" t="s">
        <v>125</v>
      </c>
      <c r="B129" s="25"/>
      <c r="C129" s="47" t="s">
        <v>120</v>
      </c>
      <c r="D129" s="47" t="s">
        <v>69</v>
      </c>
      <c r="E129" s="12" t="s">
        <v>12</v>
      </c>
      <c r="F129" s="13" t="s">
        <v>13</v>
      </c>
      <c r="G129" s="29">
        <f>G153+G158+G130</f>
        <v>3346.4</v>
      </c>
      <c r="H129" s="29">
        <f>H153+H158+H130</f>
        <v>2988.4</v>
      </c>
      <c r="I129" s="29">
        <f>H129/G129*100</f>
        <v>89.30193640927564</v>
      </c>
    </row>
    <row r="130" spans="1:9" s="69" customFormat="1" ht="99.75" customHeight="1" x14ac:dyDescent="0.3">
      <c r="A130" s="16" t="s">
        <v>126</v>
      </c>
      <c r="B130" s="12"/>
      <c r="C130" s="47" t="s">
        <v>120</v>
      </c>
      <c r="D130" s="47" t="s">
        <v>69</v>
      </c>
      <c r="E130" s="12" t="s">
        <v>17</v>
      </c>
      <c r="F130" s="13" t="s">
        <v>13</v>
      </c>
      <c r="G130" s="29">
        <f>G131+G144</f>
        <v>3204.4</v>
      </c>
      <c r="H130" s="29">
        <f>H131+H144</f>
        <v>2846.4</v>
      </c>
      <c r="I130" s="29">
        <f>H130/G130*100</f>
        <v>88.827861690176007</v>
      </c>
    </row>
    <row r="131" spans="1:9" ht="60" customHeight="1" x14ac:dyDescent="0.3">
      <c r="A131" s="16" t="s">
        <v>127</v>
      </c>
      <c r="B131" s="47"/>
      <c r="C131" s="47" t="s">
        <v>120</v>
      </c>
      <c r="D131" s="47" t="s">
        <v>69</v>
      </c>
      <c r="E131" s="12" t="s">
        <v>128</v>
      </c>
      <c r="F131" s="13" t="s">
        <v>13</v>
      </c>
      <c r="G131" s="29">
        <f>G141+G138+G135+G132</f>
        <v>2882.3</v>
      </c>
      <c r="H131" s="29">
        <f>H141+H138+H135+H132</f>
        <v>2524.3000000000002</v>
      </c>
      <c r="I131" s="29">
        <f>H131/G131*100</f>
        <v>87.579363702598627</v>
      </c>
    </row>
    <row r="132" spans="1:9" ht="51.75" customHeight="1" x14ac:dyDescent="0.3">
      <c r="A132" s="75" t="s">
        <v>129</v>
      </c>
      <c r="B132" s="40"/>
      <c r="C132" s="47" t="s">
        <v>120</v>
      </c>
      <c r="D132" s="47" t="s">
        <v>69</v>
      </c>
      <c r="E132" s="12" t="s">
        <v>130</v>
      </c>
      <c r="F132" s="13" t="s">
        <v>13</v>
      </c>
      <c r="G132" s="29">
        <f t="shared" ref="G132:I133" si="16">G133</f>
        <v>457.3</v>
      </c>
      <c r="H132" s="29">
        <f t="shared" si="16"/>
        <v>300.39999999999998</v>
      </c>
      <c r="I132" s="29">
        <f t="shared" si="16"/>
        <v>65.689919090312699</v>
      </c>
    </row>
    <row r="133" spans="1:9" ht="20.25" customHeight="1" x14ac:dyDescent="0.3">
      <c r="A133" s="54" t="s">
        <v>131</v>
      </c>
      <c r="B133" s="33"/>
      <c r="C133" s="38" t="s">
        <v>120</v>
      </c>
      <c r="D133" s="38" t="s">
        <v>69</v>
      </c>
      <c r="E133" s="25" t="s">
        <v>132</v>
      </c>
      <c r="F133" s="30" t="s">
        <v>13</v>
      </c>
      <c r="G133" s="78">
        <f t="shared" si="16"/>
        <v>457.3</v>
      </c>
      <c r="H133" s="78">
        <f t="shared" si="16"/>
        <v>300.39999999999998</v>
      </c>
      <c r="I133" s="78">
        <f t="shared" si="16"/>
        <v>65.689919090312699</v>
      </c>
    </row>
    <row r="134" spans="1:9" s="69" customFormat="1" ht="42" customHeight="1" x14ac:dyDescent="0.3">
      <c r="A134" s="54" t="s">
        <v>25</v>
      </c>
      <c r="B134" s="12"/>
      <c r="C134" s="38" t="s">
        <v>120</v>
      </c>
      <c r="D134" s="38" t="s">
        <v>69</v>
      </c>
      <c r="E134" s="25" t="s">
        <v>132</v>
      </c>
      <c r="F134" s="30" t="s">
        <v>86</v>
      </c>
      <c r="G134" s="28">
        <v>457.3</v>
      </c>
      <c r="H134" s="28">
        <v>300.39999999999998</v>
      </c>
      <c r="I134" s="28">
        <f>H134/G134*100</f>
        <v>65.689919090312699</v>
      </c>
    </row>
    <row r="135" spans="1:9" ht="40.5" customHeight="1" x14ac:dyDescent="0.3">
      <c r="A135" s="75" t="s">
        <v>133</v>
      </c>
      <c r="B135" s="47"/>
      <c r="C135" s="47" t="s">
        <v>120</v>
      </c>
      <c r="D135" s="47" t="s">
        <v>69</v>
      </c>
      <c r="E135" s="12" t="s">
        <v>134</v>
      </c>
      <c r="F135" s="13" t="s">
        <v>13</v>
      </c>
      <c r="G135" s="29">
        <f t="shared" ref="G135:I136" si="17">G136</f>
        <v>132.69999999999999</v>
      </c>
      <c r="H135" s="29">
        <f t="shared" si="17"/>
        <v>132.6</v>
      </c>
      <c r="I135" s="29">
        <f t="shared" si="17"/>
        <v>99.924642049736264</v>
      </c>
    </row>
    <row r="136" spans="1:9" ht="30" customHeight="1" x14ac:dyDescent="0.3">
      <c r="A136" s="54" t="s">
        <v>135</v>
      </c>
      <c r="B136" s="47"/>
      <c r="C136" s="38" t="s">
        <v>120</v>
      </c>
      <c r="D136" s="38" t="s">
        <v>69</v>
      </c>
      <c r="E136" s="25" t="s">
        <v>136</v>
      </c>
      <c r="F136" s="30" t="s">
        <v>13</v>
      </c>
      <c r="G136" s="28">
        <f t="shared" si="17"/>
        <v>132.69999999999999</v>
      </c>
      <c r="H136" s="28">
        <f t="shared" si="17"/>
        <v>132.6</v>
      </c>
      <c r="I136" s="28">
        <f t="shared" si="17"/>
        <v>99.924642049736264</v>
      </c>
    </row>
    <row r="137" spans="1:9" ht="44.25" customHeight="1" x14ac:dyDescent="0.3">
      <c r="A137" s="54" t="s">
        <v>25</v>
      </c>
      <c r="B137" s="33"/>
      <c r="C137" s="38" t="s">
        <v>120</v>
      </c>
      <c r="D137" s="38" t="s">
        <v>69</v>
      </c>
      <c r="E137" s="25" t="s">
        <v>136</v>
      </c>
      <c r="F137" s="30" t="s">
        <v>86</v>
      </c>
      <c r="G137" s="28">
        <v>132.69999999999999</v>
      </c>
      <c r="H137" s="28">
        <v>132.6</v>
      </c>
      <c r="I137" s="28">
        <f>H137/G137*100</f>
        <v>99.924642049736264</v>
      </c>
    </row>
    <row r="138" spans="1:9" ht="61.5" customHeight="1" x14ac:dyDescent="0.3">
      <c r="A138" s="96" t="s">
        <v>182</v>
      </c>
      <c r="B138" s="33"/>
      <c r="C138" s="38" t="s">
        <v>120</v>
      </c>
      <c r="D138" s="38" t="s">
        <v>69</v>
      </c>
      <c r="E138" s="93" t="s">
        <v>184</v>
      </c>
      <c r="F138" s="97" t="s">
        <v>13</v>
      </c>
      <c r="G138" s="98">
        <f t="shared" ref="G138:I139" si="18">G139</f>
        <v>1815.8</v>
      </c>
      <c r="H138" s="98">
        <f t="shared" si="18"/>
        <v>1615.7</v>
      </c>
      <c r="I138" s="98">
        <f t="shared" si="18"/>
        <v>88.980063883687635</v>
      </c>
    </row>
    <row r="139" spans="1:9" ht="84" customHeight="1" x14ac:dyDescent="0.3">
      <c r="A139" s="95" t="s">
        <v>183</v>
      </c>
      <c r="B139" s="33"/>
      <c r="C139" s="38" t="s">
        <v>120</v>
      </c>
      <c r="D139" s="38" t="s">
        <v>69</v>
      </c>
      <c r="E139" s="93" t="s">
        <v>185</v>
      </c>
      <c r="F139" s="97" t="s">
        <v>13</v>
      </c>
      <c r="G139" s="98">
        <f t="shared" si="18"/>
        <v>1815.8</v>
      </c>
      <c r="H139" s="98">
        <f t="shared" si="18"/>
        <v>1615.7</v>
      </c>
      <c r="I139" s="98">
        <f t="shared" si="18"/>
        <v>88.980063883687635</v>
      </c>
    </row>
    <row r="140" spans="1:9" ht="39" customHeight="1" x14ac:dyDescent="0.3">
      <c r="A140" s="92" t="s">
        <v>174</v>
      </c>
      <c r="B140" s="33"/>
      <c r="C140" s="38" t="s">
        <v>120</v>
      </c>
      <c r="D140" s="38" t="s">
        <v>69</v>
      </c>
      <c r="E140" s="94" t="s">
        <v>185</v>
      </c>
      <c r="F140" s="30" t="s">
        <v>86</v>
      </c>
      <c r="G140" s="55">
        <v>1815.8</v>
      </c>
      <c r="H140" s="55">
        <v>1615.7</v>
      </c>
      <c r="I140" s="55">
        <f>H140/G140*100</f>
        <v>88.980063883687635</v>
      </c>
    </row>
    <row r="141" spans="1:9" ht="88.5" customHeight="1" x14ac:dyDescent="0.3">
      <c r="A141" s="95" t="s">
        <v>178</v>
      </c>
      <c r="B141" s="33"/>
      <c r="C141" s="47" t="s">
        <v>120</v>
      </c>
      <c r="D141" s="47" t="s">
        <v>69</v>
      </c>
      <c r="E141" s="93" t="s">
        <v>180</v>
      </c>
      <c r="F141" s="97" t="s">
        <v>13</v>
      </c>
      <c r="G141" s="98">
        <f t="shared" ref="G141:I142" si="19">G142</f>
        <v>476.5</v>
      </c>
      <c r="H141" s="98">
        <f t="shared" si="19"/>
        <v>475.6</v>
      </c>
      <c r="I141" s="98">
        <f t="shared" si="19"/>
        <v>99.811122770199376</v>
      </c>
    </row>
    <row r="142" spans="1:9" ht="42.75" customHeight="1" x14ac:dyDescent="0.3">
      <c r="A142" s="96" t="s">
        <v>179</v>
      </c>
      <c r="B142" s="33"/>
      <c r="C142" s="47" t="s">
        <v>120</v>
      </c>
      <c r="D142" s="47" t="s">
        <v>69</v>
      </c>
      <c r="E142" s="93" t="s">
        <v>181</v>
      </c>
      <c r="F142" s="97" t="s">
        <v>13</v>
      </c>
      <c r="G142" s="99">
        <f t="shared" si="19"/>
        <v>476.5</v>
      </c>
      <c r="H142" s="99">
        <f t="shared" si="19"/>
        <v>475.6</v>
      </c>
      <c r="I142" s="99">
        <f t="shared" si="19"/>
        <v>99.811122770199376</v>
      </c>
    </row>
    <row r="143" spans="1:9" ht="39" customHeight="1" x14ac:dyDescent="0.3">
      <c r="A143" s="92" t="s">
        <v>174</v>
      </c>
      <c r="B143" s="33"/>
      <c r="C143" s="38" t="s">
        <v>120</v>
      </c>
      <c r="D143" s="38" t="s">
        <v>69</v>
      </c>
      <c r="E143" s="94" t="s">
        <v>181</v>
      </c>
      <c r="F143" s="30" t="s">
        <v>86</v>
      </c>
      <c r="G143" s="55">
        <v>476.5</v>
      </c>
      <c r="H143" s="55">
        <v>475.6</v>
      </c>
      <c r="I143" s="55">
        <f>H143/G143*100</f>
        <v>99.811122770199376</v>
      </c>
    </row>
    <row r="144" spans="1:9" s="15" customFormat="1" ht="75.75" customHeight="1" x14ac:dyDescent="0.3">
      <c r="A144" s="31" t="s">
        <v>137</v>
      </c>
      <c r="B144" s="21"/>
      <c r="C144" s="47" t="s">
        <v>120</v>
      </c>
      <c r="D144" s="47" t="s">
        <v>69</v>
      </c>
      <c r="E144" s="12" t="s">
        <v>138</v>
      </c>
      <c r="F144" s="13" t="s">
        <v>13</v>
      </c>
      <c r="G144" s="29">
        <f>G148+G145</f>
        <v>322.10000000000002</v>
      </c>
      <c r="H144" s="29">
        <f>H148+H145</f>
        <v>322.10000000000002</v>
      </c>
      <c r="I144" s="29">
        <f>I145</f>
        <v>100</v>
      </c>
    </row>
    <row r="145" spans="1:9" ht="26.25" customHeight="1" x14ac:dyDescent="0.3">
      <c r="A145" s="60" t="s">
        <v>139</v>
      </c>
      <c r="B145" s="47"/>
      <c r="C145" s="47" t="s">
        <v>120</v>
      </c>
      <c r="D145" s="47" t="s">
        <v>69</v>
      </c>
      <c r="E145" s="12" t="s">
        <v>140</v>
      </c>
      <c r="F145" s="13" t="s">
        <v>13</v>
      </c>
      <c r="G145" s="29">
        <f>G146</f>
        <v>18.7</v>
      </c>
      <c r="H145" s="29">
        <f>H146</f>
        <v>18.7</v>
      </c>
      <c r="I145" s="29">
        <f>I146</f>
        <v>100</v>
      </c>
    </row>
    <row r="146" spans="1:9" ht="30" customHeight="1" x14ac:dyDescent="0.3">
      <c r="A146" s="54" t="s">
        <v>141</v>
      </c>
      <c r="B146" s="47"/>
      <c r="C146" s="38" t="s">
        <v>120</v>
      </c>
      <c r="D146" s="38" t="s">
        <v>69</v>
      </c>
      <c r="E146" s="25" t="s">
        <v>142</v>
      </c>
      <c r="F146" s="30" t="s">
        <v>13</v>
      </c>
      <c r="G146" s="28">
        <f>G147</f>
        <v>18.7</v>
      </c>
      <c r="H146" s="28">
        <f>H147</f>
        <v>18.7</v>
      </c>
      <c r="I146" s="28">
        <f>I147</f>
        <v>100</v>
      </c>
    </row>
    <row r="147" spans="1:9" ht="38.25" customHeight="1" x14ac:dyDescent="0.3">
      <c r="A147" s="54" t="s">
        <v>25</v>
      </c>
      <c r="B147" s="47"/>
      <c r="C147" s="38" t="s">
        <v>120</v>
      </c>
      <c r="D147" s="38" t="s">
        <v>69</v>
      </c>
      <c r="E147" s="25" t="s">
        <v>142</v>
      </c>
      <c r="F147" s="30" t="s">
        <v>86</v>
      </c>
      <c r="G147" s="27">
        <v>18.7</v>
      </c>
      <c r="H147" s="27">
        <v>18.7</v>
      </c>
      <c r="I147" s="27">
        <f>H147/G147*100</f>
        <v>100</v>
      </c>
    </row>
    <row r="148" spans="1:9" ht="107.25" customHeight="1" x14ac:dyDescent="0.3">
      <c r="A148" s="90" t="s">
        <v>172</v>
      </c>
      <c r="B148" s="47"/>
      <c r="C148" s="47" t="s">
        <v>120</v>
      </c>
      <c r="D148" s="47" t="s">
        <v>69</v>
      </c>
      <c r="E148" s="93" t="s">
        <v>175</v>
      </c>
      <c r="F148" s="13" t="s">
        <v>13</v>
      </c>
      <c r="G148" s="81">
        <f>G151+G149</f>
        <v>303.40000000000003</v>
      </c>
      <c r="H148" s="81">
        <f>H151+H149</f>
        <v>303.40000000000003</v>
      </c>
      <c r="I148" s="81">
        <f>H148/G148*100</f>
        <v>100</v>
      </c>
    </row>
    <row r="149" spans="1:9" ht="36.75" customHeight="1" x14ac:dyDescent="0.3">
      <c r="A149" s="91" t="s">
        <v>173</v>
      </c>
      <c r="B149" s="47"/>
      <c r="C149" s="47" t="s">
        <v>120</v>
      </c>
      <c r="D149" s="47" t="s">
        <v>69</v>
      </c>
      <c r="E149" s="93" t="s">
        <v>176</v>
      </c>
      <c r="F149" s="13" t="s">
        <v>13</v>
      </c>
      <c r="G149" s="81">
        <v>31.8</v>
      </c>
      <c r="H149" s="81">
        <v>31.8</v>
      </c>
      <c r="I149" s="81">
        <f>H149/G149*100</f>
        <v>100</v>
      </c>
    </row>
    <row r="150" spans="1:9" ht="37.5" customHeight="1" x14ac:dyDescent="0.3">
      <c r="A150" s="92" t="s">
        <v>174</v>
      </c>
      <c r="B150" s="47"/>
      <c r="C150" s="38" t="s">
        <v>120</v>
      </c>
      <c r="D150" s="38" t="s">
        <v>69</v>
      </c>
      <c r="E150" s="94" t="s">
        <v>176</v>
      </c>
      <c r="F150" s="30" t="s">
        <v>86</v>
      </c>
      <c r="G150" s="55">
        <v>31.8</v>
      </c>
      <c r="H150" s="55">
        <v>31.8</v>
      </c>
      <c r="I150" s="55">
        <f>H150/G150*100</f>
        <v>100</v>
      </c>
    </row>
    <row r="151" spans="1:9" ht="33" customHeight="1" x14ac:dyDescent="0.3">
      <c r="A151" s="91" t="s">
        <v>173</v>
      </c>
      <c r="B151" s="47"/>
      <c r="C151" s="47" t="s">
        <v>120</v>
      </c>
      <c r="D151" s="47" t="s">
        <v>69</v>
      </c>
      <c r="E151" s="93" t="s">
        <v>177</v>
      </c>
      <c r="F151" s="13" t="s">
        <v>13</v>
      </c>
      <c r="G151" s="81">
        <f>G152</f>
        <v>271.60000000000002</v>
      </c>
      <c r="H151" s="81">
        <f>H152</f>
        <v>271.60000000000002</v>
      </c>
      <c r="I151" s="81">
        <f>I152</f>
        <v>100</v>
      </c>
    </row>
    <row r="152" spans="1:9" ht="34.5" customHeight="1" x14ac:dyDescent="0.3">
      <c r="A152" s="92" t="s">
        <v>174</v>
      </c>
      <c r="B152" s="47"/>
      <c r="C152" s="38" t="s">
        <v>120</v>
      </c>
      <c r="D152" s="38" t="s">
        <v>69</v>
      </c>
      <c r="E152" s="94" t="s">
        <v>177</v>
      </c>
      <c r="F152" s="30" t="s">
        <v>86</v>
      </c>
      <c r="G152" s="55">
        <v>271.60000000000002</v>
      </c>
      <c r="H152" s="55">
        <v>271.60000000000002</v>
      </c>
      <c r="I152" s="55">
        <f>H152/G152*100</f>
        <v>100</v>
      </c>
    </row>
    <row r="153" spans="1:9" ht="87.75" customHeight="1" x14ac:dyDescent="0.3">
      <c r="A153" s="75" t="s">
        <v>143</v>
      </c>
      <c r="B153" s="47"/>
      <c r="C153" s="47" t="s">
        <v>120</v>
      </c>
      <c r="D153" s="47" t="s">
        <v>69</v>
      </c>
      <c r="E153" s="12" t="s">
        <v>144</v>
      </c>
      <c r="F153" s="13" t="s">
        <v>13</v>
      </c>
      <c r="G153" s="29">
        <f t="shared" ref="G153:H156" si="20">G154</f>
        <v>60</v>
      </c>
      <c r="H153" s="29">
        <f t="shared" si="20"/>
        <v>60</v>
      </c>
      <c r="I153" s="29">
        <f>I154</f>
        <v>100</v>
      </c>
    </row>
    <row r="154" spans="1:9" ht="36" customHeight="1" x14ac:dyDescent="0.3">
      <c r="A154" s="75" t="s">
        <v>145</v>
      </c>
      <c r="B154" s="47"/>
      <c r="C154" s="47" t="s">
        <v>120</v>
      </c>
      <c r="D154" s="47" t="s">
        <v>69</v>
      </c>
      <c r="E154" s="12" t="s">
        <v>146</v>
      </c>
      <c r="F154" s="13" t="s">
        <v>13</v>
      </c>
      <c r="G154" s="18">
        <f t="shared" si="20"/>
        <v>60</v>
      </c>
      <c r="H154" s="18">
        <f t="shared" si="20"/>
        <v>60</v>
      </c>
      <c r="I154" s="18">
        <f>I155</f>
        <v>100</v>
      </c>
    </row>
    <row r="155" spans="1:9" ht="51.75" customHeight="1" x14ac:dyDescent="0.3">
      <c r="A155" s="54" t="s">
        <v>147</v>
      </c>
      <c r="B155" s="47"/>
      <c r="C155" s="38" t="s">
        <v>120</v>
      </c>
      <c r="D155" s="38" t="s">
        <v>69</v>
      </c>
      <c r="E155" s="25" t="s">
        <v>148</v>
      </c>
      <c r="F155" s="30" t="s">
        <v>13</v>
      </c>
      <c r="G155" s="27">
        <f t="shared" si="20"/>
        <v>60</v>
      </c>
      <c r="H155" s="27">
        <f t="shared" si="20"/>
        <v>60</v>
      </c>
      <c r="I155" s="27">
        <f>I156</f>
        <v>100</v>
      </c>
    </row>
    <row r="156" spans="1:9" ht="41.25" customHeight="1" x14ac:dyDescent="0.3">
      <c r="A156" s="54" t="s">
        <v>149</v>
      </c>
      <c r="B156" s="47"/>
      <c r="C156" s="38" t="s">
        <v>120</v>
      </c>
      <c r="D156" s="38" t="s">
        <v>69</v>
      </c>
      <c r="E156" s="25" t="s">
        <v>150</v>
      </c>
      <c r="F156" s="30" t="s">
        <v>13</v>
      </c>
      <c r="G156" s="27">
        <f t="shared" si="20"/>
        <v>60</v>
      </c>
      <c r="H156" s="27">
        <f t="shared" si="20"/>
        <v>60</v>
      </c>
      <c r="I156" s="27">
        <f>I157</f>
        <v>100</v>
      </c>
    </row>
    <row r="157" spans="1:9" ht="36.75" customHeight="1" x14ac:dyDescent="0.3">
      <c r="A157" s="54" t="s">
        <v>25</v>
      </c>
      <c r="B157" s="47"/>
      <c r="C157" s="38" t="s">
        <v>120</v>
      </c>
      <c r="D157" s="38" t="s">
        <v>69</v>
      </c>
      <c r="E157" s="25" t="s">
        <v>150</v>
      </c>
      <c r="F157" s="30" t="s">
        <v>86</v>
      </c>
      <c r="G157" s="27">
        <v>60</v>
      </c>
      <c r="H157" s="27">
        <v>60</v>
      </c>
      <c r="I157" s="27">
        <f>H157/G157*100</f>
        <v>100</v>
      </c>
    </row>
    <row r="158" spans="1:9" ht="101.25" customHeight="1" x14ac:dyDescent="0.3">
      <c r="A158" s="79" t="s">
        <v>151</v>
      </c>
      <c r="B158" s="47"/>
      <c r="C158" s="47" t="s">
        <v>120</v>
      </c>
      <c r="D158" s="47" t="s">
        <v>69</v>
      </c>
      <c r="E158" s="64" t="s">
        <v>152</v>
      </c>
      <c r="F158" s="80" t="s">
        <v>13</v>
      </c>
      <c r="G158" s="18">
        <f t="shared" ref="G158:H161" si="21">G159</f>
        <v>82</v>
      </c>
      <c r="H158" s="18">
        <f t="shared" si="21"/>
        <v>82</v>
      </c>
      <c r="I158" s="18">
        <f>I159</f>
        <v>100</v>
      </c>
    </row>
    <row r="159" spans="1:9" ht="54.75" customHeight="1" x14ac:dyDescent="0.3">
      <c r="A159" s="79" t="s">
        <v>153</v>
      </c>
      <c r="B159" s="47"/>
      <c r="C159" s="47" t="s">
        <v>120</v>
      </c>
      <c r="D159" s="47" t="s">
        <v>69</v>
      </c>
      <c r="E159" s="64" t="s">
        <v>154</v>
      </c>
      <c r="F159" s="80" t="s">
        <v>13</v>
      </c>
      <c r="G159" s="18">
        <f t="shared" si="21"/>
        <v>82</v>
      </c>
      <c r="H159" s="18">
        <f t="shared" si="21"/>
        <v>82</v>
      </c>
      <c r="I159" s="18">
        <f>I160</f>
        <v>100</v>
      </c>
    </row>
    <row r="160" spans="1:9" ht="21" customHeight="1" x14ac:dyDescent="0.3">
      <c r="A160" s="79" t="s">
        <v>155</v>
      </c>
      <c r="B160" s="47"/>
      <c r="C160" s="47" t="s">
        <v>120</v>
      </c>
      <c r="D160" s="47" t="s">
        <v>69</v>
      </c>
      <c r="E160" s="64" t="s">
        <v>156</v>
      </c>
      <c r="F160" s="80" t="s">
        <v>13</v>
      </c>
      <c r="G160" s="81">
        <f t="shared" si="21"/>
        <v>82</v>
      </c>
      <c r="H160" s="81">
        <f t="shared" si="21"/>
        <v>82</v>
      </c>
      <c r="I160" s="81">
        <f>I161</f>
        <v>100</v>
      </c>
    </row>
    <row r="161" spans="1:9" ht="36.75" customHeight="1" x14ac:dyDescent="0.3">
      <c r="A161" s="82" t="s">
        <v>157</v>
      </c>
      <c r="B161" s="47"/>
      <c r="C161" s="38" t="s">
        <v>120</v>
      </c>
      <c r="D161" s="38" t="s">
        <v>69</v>
      </c>
      <c r="E161" s="68" t="s">
        <v>158</v>
      </c>
      <c r="F161" s="83" t="s">
        <v>13</v>
      </c>
      <c r="G161" s="55">
        <f t="shared" si="21"/>
        <v>82</v>
      </c>
      <c r="H161" s="55">
        <f t="shared" si="21"/>
        <v>82</v>
      </c>
      <c r="I161" s="55">
        <f>I162</f>
        <v>100</v>
      </c>
    </row>
    <row r="162" spans="1:9" ht="31.2" x14ac:dyDescent="0.3">
      <c r="A162" s="84" t="s">
        <v>159</v>
      </c>
      <c r="B162" s="47"/>
      <c r="C162" s="38" t="s">
        <v>120</v>
      </c>
      <c r="D162" s="38" t="s">
        <v>69</v>
      </c>
      <c r="E162" s="68" t="s">
        <v>158</v>
      </c>
      <c r="F162" s="83" t="s">
        <v>86</v>
      </c>
      <c r="G162" s="55">
        <v>82</v>
      </c>
      <c r="H162" s="55">
        <v>82</v>
      </c>
      <c r="I162" s="55">
        <f>H162/G162*100</f>
        <v>100</v>
      </c>
    </row>
    <row r="163" spans="1:9" s="69" customFormat="1" ht="22.5" customHeight="1" x14ac:dyDescent="0.3">
      <c r="A163" s="16" t="s">
        <v>160</v>
      </c>
      <c r="B163" s="47"/>
      <c r="C163" s="11" t="s">
        <v>161</v>
      </c>
      <c r="D163" s="11" t="s">
        <v>11</v>
      </c>
      <c r="E163" s="12" t="s">
        <v>12</v>
      </c>
      <c r="F163" s="13" t="s">
        <v>13</v>
      </c>
      <c r="G163" s="29">
        <f t="shared" ref="G163:I168" si="22">G164</f>
        <v>2541.1999999999998</v>
      </c>
      <c r="H163" s="29">
        <f t="shared" si="22"/>
        <v>2541.1999999999998</v>
      </c>
      <c r="I163" s="29">
        <f t="shared" si="22"/>
        <v>100</v>
      </c>
    </row>
    <row r="164" spans="1:9" s="69" customFormat="1" ht="24" customHeight="1" x14ac:dyDescent="0.3">
      <c r="A164" s="16" t="s">
        <v>162</v>
      </c>
      <c r="B164" s="38"/>
      <c r="C164" s="11" t="s">
        <v>161</v>
      </c>
      <c r="D164" s="11" t="s">
        <v>10</v>
      </c>
      <c r="E164" s="12" t="s">
        <v>12</v>
      </c>
      <c r="F164" s="13" t="s">
        <v>13</v>
      </c>
      <c r="G164" s="18">
        <f t="shared" si="22"/>
        <v>2541.1999999999998</v>
      </c>
      <c r="H164" s="18">
        <f t="shared" si="22"/>
        <v>2541.1999999999998</v>
      </c>
      <c r="I164" s="18">
        <f t="shared" si="22"/>
        <v>100</v>
      </c>
    </row>
    <row r="165" spans="1:9" s="15" customFormat="1" ht="23.25" customHeight="1" x14ac:dyDescent="0.3">
      <c r="A165" s="16" t="s">
        <v>29</v>
      </c>
      <c r="B165" s="20"/>
      <c r="C165" s="11" t="s">
        <v>161</v>
      </c>
      <c r="D165" s="11" t="s">
        <v>10</v>
      </c>
      <c r="E165" s="12" t="s">
        <v>30</v>
      </c>
      <c r="F165" s="13" t="s">
        <v>13</v>
      </c>
      <c r="G165" s="29">
        <f t="shared" si="22"/>
        <v>2541.1999999999998</v>
      </c>
      <c r="H165" s="29">
        <f t="shared" si="22"/>
        <v>2541.1999999999998</v>
      </c>
      <c r="I165" s="29">
        <f t="shared" si="22"/>
        <v>100</v>
      </c>
    </row>
    <row r="166" spans="1:9" x14ac:dyDescent="0.3">
      <c r="A166" s="16" t="s">
        <v>31</v>
      </c>
      <c r="B166" s="47"/>
      <c r="C166" s="11" t="s">
        <v>161</v>
      </c>
      <c r="D166" s="11" t="s">
        <v>10</v>
      </c>
      <c r="E166" s="12" t="s">
        <v>32</v>
      </c>
      <c r="F166" s="13" t="s">
        <v>13</v>
      </c>
      <c r="G166" s="29">
        <f t="shared" si="22"/>
        <v>2541.1999999999998</v>
      </c>
      <c r="H166" s="29">
        <f t="shared" si="22"/>
        <v>2541.1999999999998</v>
      </c>
      <c r="I166" s="29">
        <f t="shared" si="22"/>
        <v>100</v>
      </c>
    </row>
    <row r="167" spans="1:9" ht="23.25" customHeight="1" x14ac:dyDescent="0.3">
      <c r="A167" s="22" t="s">
        <v>33</v>
      </c>
      <c r="B167" s="12"/>
      <c r="C167" s="24" t="s">
        <v>161</v>
      </c>
      <c r="D167" s="24" t="s">
        <v>10</v>
      </c>
      <c r="E167" s="25" t="s">
        <v>34</v>
      </c>
      <c r="F167" s="30" t="s">
        <v>13</v>
      </c>
      <c r="G167" s="28">
        <f t="shared" si="22"/>
        <v>2541.1999999999998</v>
      </c>
      <c r="H167" s="28">
        <f t="shared" si="22"/>
        <v>2541.1999999999998</v>
      </c>
      <c r="I167" s="28">
        <f t="shared" si="22"/>
        <v>100</v>
      </c>
    </row>
    <row r="168" spans="1:9" ht="73.5" customHeight="1" x14ac:dyDescent="0.3">
      <c r="A168" s="32" t="s">
        <v>51</v>
      </c>
      <c r="B168" s="85"/>
      <c r="C168" s="38" t="s">
        <v>161</v>
      </c>
      <c r="D168" s="38" t="s">
        <v>10</v>
      </c>
      <c r="E168" s="37" t="s">
        <v>36</v>
      </c>
      <c r="F168" s="30" t="s">
        <v>13</v>
      </c>
      <c r="G168" s="28">
        <f t="shared" si="22"/>
        <v>2541.1999999999998</v>
      </c>
      <c r="H168" s="28">
        <f t="shared" si="22"/>
        <v>2541.1999999999998</v>
      </c>
      <c r="I168" s="28">
        <f t="shared" si="22"/>
        <v>100</v>
      </c>
    </row>
    <row r="169" spans="1:9" x14ac:dyDescent="0.3">
      <c r="A169" s="32" t="s">
        <v>37</v>
      </c>
      <c r="B169" s="48"/>
      <c r="C169" s="38" t="s">
        <v>161</v>
      </c>
      <c r="D169" s="38" t="s">
        <v>10</v>
      </c>
      <c r="E169" s="37" t="s">
        <v>36</v>
      </c>
      <c r="F169" s="57">
        <v>500</v>
      </c>
      <c r="G169" s="28">
        <f>G171+G172</f>
        <v>2541.1999999999998</v>
      </c>
      <c r="H169" s="28">
        <f>H171+H172</f>
        <v>2541.1999999999998</v>
      </c>
      <c r="I169" s="28">
        <f>H169/G169*100</f>
        <v>100</v>
      </c>
    </row>
    <row r="170" spans="1:9" x14ac:dyDescent="0.3">
      <c r="A170" s="32" t="s">
        <v>38</v>
      </c>
      <c r="B170" s="48"/>
      <c r="C170" s="47"/>
      <c r="D170" s="47"/>
      <c r="E170" s="72"/>
      <c r="F170" s="86"/>
      <c r="G170" s="29"/>
      <c r="H170" s="29"/>
      <c r="I170" s="29"/>
    </row>
    <row r="171" spans="1:9" ht="71.25" customHeight="1" x14ac:dyDescent="0.3">
      <c r="A171" s="32" t="s">
        <v>163</v>
      </c>
      <c r="B171" s="48"/>
      <c r="C171" s="38" t="s">
        <v>161</v>
      </c>
      <c r="D171" s="38" t="s">
        <v>10</v>
      </c>
      <c r="E171" s="37" t="s">
        <v>36</v>
      </c>
      <c r="F171" s="57">
        <v>500</v>
      </c>
      <c r="G171" s="28">
        <v>834.9</v>
      </c>
      <c r="H171" s="28">
        <v>834.9</v>
      </c>
      <c r="I171" s="28">
        <f>H171/G171*100</f>
        <v>100</v>
      </c>
    </row>
    <row r="172" spans="1:9" ht="74.25" customHeight="1" x14ac:dyDescent="0.3">
      <c r="A172" s="32" t="s">
        <v>164</v>
      </c>
      <c r="B172" s="48"/>
      <c r="C172" s="38" t="s">
        <v>161</v>
      </c>
      <c r="D172" s="38" t="s">
        <v>10</v>
      </c>
      <c r="E172" s="37" t="s">
        <v>36</v>
      </c>
      <c r="F172" s="57">
        <v>500</v>
      </c>
      <c r="G172" s="28">
        <v>1706.3</v>
      </c>
      <c r="H172" s="28">
        <v>1706.3</v>
      </c>
      <c r="I172" s="28">
        <f>H172/G172*100</f>
        <v>100</v>
      </c>
    </row>
    <row r="173" spans="1:9" ht="21.75" customHeight="1" x14ac:dyDescent="0.3">
      <c r="A173" s="16" t="s">
        <v>165</v>
      </c>
      <c r="B173" s="87"/>
      <c r="C173" s="45">
        <v>10</v>
      </c>
      <c r="D173" s="11" t="s">
        <v>11</v>
      </c>
      <c r="E173" s="12" t="s">
        <v>12</v>
      </c>
      <c r="F173" s="13" t="s">
        <v>13</v>
      </c>
      <c r="G173" s="29">
        <f t="shared" ref="G173:I178" si="23">G174</f>
        <v>362.6</v>
      </c>
      <c r="H173" s="29">
        <f t="shared" si="23"/>
        <v>362.5</v>
      </c>
      <c r="I173" s="29">
        <f t="shared" si="23"/>
        <v>99.972421400992829</v>
      </c>
    </row>
    <row r="174" spans="1:9" ht="24" customHeight="1" x14ac:dyDescent="0.3">
      <c r="A174" s="16" t="s">
        <v>166</v>
      </c>
      <c r="B174" s="87"/>
      <c r="C174" s="45">
        <v>10</v>
      </c>
      <c r="D174" s="11" t="s">
        <v>10</v>
      </c>
      <c r="E174" s="12" t="s">
        <v>12</v>
      </c>
      <c r="F174" s="13" t="s">
        <v>13</v>
      </c>
      <c r="G174" s="29">
        <f t="shared" si="23"/>
        <v>362.6</v>
      </c>
      <c r="H174" s="29">
        <f t="shared" si="23"/>
        <v>362.5</v>
      </c>
      <c r="I174" s="29">
        <f t="shared" si="23"/>
        <v>99.972421400992829</v>
      </c>
    </row>
    <row r="175" spans="1:9" ht="21" customHeight="1" x14ac:dyDescent="0.3">
      <c r="A175" s="16" t="s">
        <v>29</v>
      </c>
      <c r="B175" s="87"/>
      <c r="C175" s="45">
        <v>10</v>
      </c>
      <c r="D175" s="11" t="s">
        <v>10</v>
      </c>
      <c r="E175" s="12" t="s">
        <v>30</v>
      </c>
      <c r="F175" s="13" t="s">
        <v>13</v>
      </c>
      <c r="G175" s="29">
        <f t="shared" si="23"/>
        <v>362.6</v>
      </c>
      <c r="H175" s="29">
        <f t="shared" si="23"/>
        <v>362.5</v>
      </c>
      <c r="I175" s="29">
        <f t="shared" si="23"/>
        <v>99.972421400992829</v>
      </c>
    </row>
    <row r="176" spans="1:9" ht="24" customHeight="1" x14ac:dyDescent="0.3">
      <c r="A176" s="16" t="s">
        <v>31</v>
      </c>
      <c r="B176" s="87"/>
      <c r="C176" s="45">
        <v>10</v>
      </c>
      <c r="D176" s="11" t="s">
        <v>10</v>
      </c>
      <c r="E176" s="12" t="s">
        <v>32</v>
      </c>
      <c r="F176" s="13" t="s">
        <v>13</v>
      </c>
      <c r="G176" s="29">
        <f t="shared" si="23"/>
        <v>362.6</v>
      </c>
      <c r="H176" s="29">
        <f t="shared" si="23"/>
        <v>362.5</v>
      </c>
      <c r="I176" s="29">
        <f t="shared" si="23"/>
        <v>99.972421400992829</v>
      </c>
    </row>
    <row r="177" spans="1:9" ht="21" customHeight="1" x14ac:dyDescent="0.3">
      <c r="A177" s="22" t="s">
        <v>33</v>
      </c>
      <c r="B177" s="87"/>
      <c r="C177" s="26">
        <v>10</v>
      </c>
      <c r="D177" s="24" t="s">
        <v>10</v>
      </c>
      <c r="E177" s="25" t="s">
        <v>34</v>
      </c>
      <c r="F177" s="30" t="s">
        <v>13</v>
      </c>
      <c r="G177" s="28">
        <f t="shared" si="23"/>
        <v>362.6</v>
      </c>
      <c r="H177" s="28">
        <f t="shared" si="23"/>
        <v>362.5</v>
      </c>
      <c r="I177" s="28">
        <f t="shared" si="23"/>
        <v>99.972421400992829</v>
      </c>
    </row>
    <row r="178" spans="1:9" ht="57" customHeight="1" x14ac:dyDescent="0.3">
      <c r="A178" s="54" t="s">
        <v>167</v>
      </c>
      <c r="B178" s="87"/>
      <c r="C178" s="26">
        <v>10</v>
      </c>
      <c r="D178" s="24" t="s">
        <v>10</v>
      </c>
      <c r="E178" s="25" t="s">
        <v>168</v>
      </c>
      <c r="F178" s="30" t="s">
        <v>13</v>
      </c>
      <c r="G178" s="28">
        <f t="shared" si="23"/>
        <v>362.6</v>
      </c>
      <c r="H178" s="28">
        <f t="shared" si="23"/>
        <v>362.5</v>
      </c>
      <c r="I178" s="28">
        <f t="shared" si="23"/>
        <v>99.972421400992829</v>
      </c>
    </row>
    <row r="179" spans="1:9" ht="25.5" customHeight="1" x14ac:dyDescent="0.3">
      <c r="A179" s="54" t="s">
        <v>169</v>
      </c>
      <c r="B179" s="87"/>
      <c r="C179" s="26">
        <v>10</v>
      </c>
      <c r="D179" s="24" t="s">
        <v>10</v>
      </c>
      <c r="E179" s="25" t="s">
        <v>168</v>
      </c>
      <c r="F179" s="26">
        <v>300</v>
      </c>
      <c r="G179" s="28">
        <v>362.6</v>
      </c>
      <c r="H179" s="28">
        <v>362.5</v>
      </c>
      <c r="I179" s="28">
        <f>H179/G179*100</f>
        <v>99.972421400992829</v>
      </c>
    </row>
    <row r="180" spans="1:9" ht="27" customHeight="1" x14ac:dyDescent="0.3">
      <c r="A180" s="16" t="s">
        <v>170</v>
      </c>
      <c r="B180" s="87"/>
      <c r="C180" s="33"/>
      <c r="D180" s="11"/>
      <c r="E180" s="88"/>
      <c r="F180" s="33"/>
      <c r="G180" s="89">
        <f>G18+G72+G82+G103+G122+G163+G173</f>
        <v>15274.9</v>
      </c>
      <c r="H180" s="89">
        <f>H18+H72+H82+H103+H122+H163+H173</f>
        <v>14733.100000000002</v>
      </c>
      <c r="I180" s="89">
        <f>H180/G180*100</f>
        <v>96.453004602321471</v>
      </c>
    </row>
  </sheetData>
  <sheetProtection selectLockedCells="1" selectUnlockedCells="1"/>
  <mergeCells count="12">
    <mergeCell ref="E15:E16"/>
    <mergeCell ref="F15:F16"/>
    <mergeCell ref="G14:G16"/>
    <mergeCell ref="H14:H16"/>
    <mergeCell ref="B2:I8"/>
    <mergeCell ref="A10:I10"/>
    <mergeCell ref="A14:A16"/>
    <mergeCell ref="B14:F14"/>
    <mergeCell ref="I14:I16"/>
    <mergeCell ref="B15:B16"/>
    <mergeCell ref="C15:C16"/>
    <mergeCell ref="D15:D16"/>
  </mergeCells>
  <pageMargins left="0.7" right="0.7" top="0.75" bottom="0.75" header="0.3" footer="0.3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функ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pobeda</dc:creator>
  <cp:lastModifiedBy>pobeda</cp:lastModifiedBy>
  <cp:lastPrinted>2023-09-01T12:14:04Z</cp:lastPrinted>
  <dcterms:created xsi:type="dcterms:W3CDTF">2024-02-13T08:28:40Z</dcterms:created>
  <dcterms:modified xsi:type="dcterms:W3CDTF">2024-02-13T08:28:40Z</dcterms:modified>
</cp:coreProperties>
</file>